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yTRI_results" sheetId="1" r:id="rId1"/>
    <sheet name="BIKE_MEN" sheetId="2" r:id="rId2"/>
    <sheet name="BIKE_WOMEN" sheetId="3" r:id="rId3"/>
  </sheets>
  <definedNames/>
  <calcPr fullCalcOnLoad="1"/>
</workbook>
</file>

<file path=xl/sharedStrings.xml><?xml version="1.0" encoding="utf-8"?>
<sst xmlns="http://schemas.openxmlformats.org/spreadsheetml/2006/main" count="650" uniqueCount="177">
  <si>
    <t>KIDS DIVISION</t>
  </si>
  <si>
    <t>Event Wgt-&gt;</t>
  </si>
  <si>
    <t>Last Name</t>
  </si>
  <si>
    <t>First Name</t>
  </si>
  <si>
    <t>Wave</t>
  </si>
  <si>
    <t>Bib#</t>
  </si>
  <si>
    <t>Gender</t>
  </si>
  <si>
    <t>Age</t>
  </si>
  <si>
    <t>Age Group</t>
  </si>
  <si>
    <t>Swim Distance (Yds)</t>
  </si>
  <si>
    <t>Bike Distance (formula)</t>
  </si>
  <si>
    <t>Run Distance (miles)</t>
  </si>
  <si>
    <t>Swim Percent Rank</t>
  </si>
  <si>
    <t>Swim Ordinal Rank</t>
  </si>
  <si>
    <t>Bike Percent Rank</t>
  </si>
  <si>
    <t>Bike Ordinal Rank</t>
  </si>
  <si>
    <t>Run Percent Rank</t>
  </si>
  <si>
    <t>Run Ordinal Rank</t>
  </si>
  <si>
    <t>Total Points (Formula)</t>
  </si>
  <si>
    <t>Total Percent Rank</t>
  </si>
  <si>
    <t>Total Ordinal Rank</t>
  </si>
  <si>
    <t>Weighted %</t>
  </si>
  <si>
    <t>Overall Rank</t>
  </si>
  <si>
    <t>Duff</t>
  </si>
  <si>
    <t>Brock</t>
  </si>
  <si>
    <t>M</t>
  </si>
  <si>
    <t>M14</t>
  </si>
  <si>
    <t>Ingersoll</t>
  </si>
  <si>
    <t>Dayton</t>
  </si>
  <si>
    <t>DeWald</t>
  </si>
  <si>
    <t>Caleb</t>
  </si>
  <si>
    <t>Buckley</t>
  </si>
  <si>
    <t xml:space="preserve">Josh </t>
  </si>
  <si>
    <t>Richardson</t>
  </si>
  <si>
    <t>Chris</t>
  </si>
  <si>
    <t>Betham</t>
  </si>
  <si>
    <t>Micah</t>
  </si>
  <si>
    <t>Mills</t>
  </si>
  <si>
    <t>Steven</t>
  </si>
  <si>
    <t>Dillon</t>
  </si>
  <si>
    <t>Elwell</t>
  </si>
  <si>
    <t>Charlie</t>
  </si>
  <si>
    <t>Gleason</t>
  </si>
  <si>
    <t>Connor</t>
  </si>
  <si>
    <t>Tkacik</t>
  </si>
  <si>
    <t>Logan</t>
  </si>
  <si>
    <t>Sarantos</t>
  </si>
  <si>
    <t>Luke</t>
  </si>
  <si>
    <t>Brown</t>
  </si>
  <si>
    <t>Isaac</t>
  </si>
  <si>
    <t>Rowe</t>
  </si>
  <si>
    <t>Elizabeth</t>
  </si>
  <si>
    <t>F</t>
  </si>
  <si>
    <t>F14</t>
  </si>
  <si>
    <t>Allen</t>
  </si>
  <si>
    <t>Mackenzie</t>
  </si>
  <si>
    <t xml:space="preserve">Meredith </t>
  </si>
  <si>
    <t>Maxwell</t>
  </si>
  <si>
    <t>Summer</t>
  </si>
  <si>
    <t>Ultra Division</t>
  </si>
  <si>
    <t>Moscalu</t>
  </si>
  <si>
    <t>Stefan</t>
  </si>
  <si>
    <t>Ultra</t>
  </si>
  <si>
    <t>Riley</t>
  </si>
  <si>
    <t>Joel</t>
  </si>
  <si>
    <t>Carson</t>
  </si>
  <si>
    <t>Scott</t>
  </si>
  <si>
    <t>Jacob</t>
  </si>
  <si>
    <t>MIchael</t>
  </si>
  <si>
    <t>Chad</t>
  </si>
  <si>
    <t>Stephens</t>
  </si>
  <si>
    <t>Mark</t>
  </si>
  <si>
    <t>Wargo</t>
  </si>
  <si>
    <t>Darrell</t>
  </si>
  <si>
    <t>Mitchell</t>
  </si>
  <si>
    <t>Michael</t>
  </si>
  <si>
    <t>CIVIS</t>
  </si>
  <si>
    <t>DAVE</t>
  </si>
  <si>
    <t>Eckes</t>
  </si>
  <si>
    <t>David</t>
  </si>
  <si>
    <t>Pillow</t>
  </si>
  <si>
    <t xml:space="preserve">Jennifer </t>
  </si>
  <si>
    <t>Perdieu</t>
  </si>
  <si>
    <t>Kelly</t>
  </si>
  <si>
    <t>Shelly</t>
  </si>
  <si>
    <t>Johnna</t>
  </si>
  <si>
    <t>Lisa</t>
  </si>
  <si>
    <t>Roessing</t>
  </si>
  <si>
    <t>M2025</t>
  </si>
  <si>
    <t>Moore</t>
  </si>
  <si>
    <t>Virgil</t>
  </si>
  <si>
    <t>M3039</t>
  </si>
  <si>
    <t>Black</t>
  </si>
  <si>
    <t>Russell</t>
  </si>
  <si>
    <t>Jeryl</t>
  </si>
  <si>
    <t>M4049</t>
  </si>
  <si>
    <t>Rinella</t>
  </si>
  <si>
    <t>James</t>
  </si>
  <si>
    <t>Overstreet</t>
  </si>
  <si>
    <t>Ronald</t>
  </si>
  <si>
    <t>M6099</t>
  </si>
  <si>
    <t>GIUDICE</t>
  </si>
  <si>
    <t>JAMES</t>
  </si>
  <si>
    <t>M2024</t>
  </si>
  <si>
    <t>Brian</t>
  </si>
  <si>
    <t>Parham</t>
  </si>
  <si>
    <t>Eddy</t>
  </si>
  <si>
    <t>Wherry</t>
  </si>
  <si>
    <t>John</t>
  </si>
  <si>
    <t>LOY</t>
  </si>
  <si>
    <t>JEROME</t>
  </si>
  <si>
    <t>Hoden</t>
  </si>
  <si>
    <t>Tim</t>
  </si>
  <si>
    <t>ADULT DIVISION</t>
  </si>
  <si>
    <t>Savannah</t>
  </si>
  <si>
    <t>F1419</t>
  </si>
  <si>
    <t>Hodges</t>
  </si>
  <si>
    <t>Katelyn</t>
  </si>
  <si>
    <t>F2024</t>
  </si>
  <si>
    <t>Hunter</t>
  </si>
  <si>
    <t>Bethany</t>
  </si>
  <si>
    <t>F2529</t>
  </si>
  <si>
    <t>Herndon</t>
  </si>
  <si>
    <t>Whitney</t>
  </si>
  <si>
    <t>Clair</t>
  </si>
  <si>
    <t>Barnhart</t>
  </si>
  <si>
    <t>Amanda</t>
  </si>
  <si>
    <t>F3039</t>
  </si>
  <si>
    <t>Combes</t>
  </si>
  <si>
    <t>Tabitha</t>
  </si>
  <si>
    <t>Robin</t>
  </si>
  <si>
    <t>F4049</t>
  </si>
  <si>
    <t>Chevalier</t>
  </si>
  <si>
    <t>Samantha</t>
  </si>
  <si>
    <t>Sigmon</t>
  </si>
  <si>
    <t>Casey</t>
  </si>
  <si>
    <t>Amy</t>
  </si>
  <si>
    <t>Wilterink</t>
  </si>
  <si>
    <t>Marissa</t>
  </si>
  <si>
    <t>Joshlyn</t>
  </si>
  <si>
    <t>Carrie</t>
  </si>
  <si>
    <t>Deborah</t>
  </si>
  <si>
    <t>Capps</t>
  </si>
  <si>
    <t>Cindy</t>
  </si>
  <si>
    <t>Dunstan</t>
  </si>
  <si>
    <t>Sarah</t>
  </si>
  <si>
    <t>F5059</t>
  </si>
  <si>
    <t>Calculation Variables Men's Sheet</t>
  </si>
  <si>
    <t>Average Watts</t>
  </si>
  <si>
    <t>Weight KG</t>
  </si>
  <si>
    <t>Distance miles</t>
  </si>
  <si>
    <t>Avg MPH</t>
  </si>
  <si>
    <t>watts/kg * dist</t>
  </si>
  <si>
    <t>weights lbs</t>
  </si>
  <si>
    <t>avg rpm</t>
  </si>
  <si>
    <t>watts/weight kg</t>
  </si>
  <si>
    <t>Race Time (sec)</t>
  </si>
  <si>
    <t>kcal</t>
  </si>
  <si>
    <t>lbs advantage</t>
  </si>
  <si>
    <t>kcal*advantage</t>
  </si>
  <si>
    <t>watt*dist</t>
  </si>
  <si>
    <t>Jeff's Formula</t>
  </si>
  <si>
    <t>Brame</t>
  </si>
  <si>
    <t>Zachary</t>
  </si>
  <si>
    <t>Baker</t>
  </si>
  <si>
    <t>Donald</t>
  </si>
  <si>
    <t>Legend</t>
  </si>
  <si>
    <t>input</t>
  </si>
  <si>
    <t>results</t>
  </si>
  <si>
    <t>auto calc</t>
  </si>
  <si>
    <t>Notes</t>
  </si>
  <si>
    <t>To calculate race based on total amount of work - use kcal=(average watts*time(sec))/1000 (this will tell you how much effort was used for the duration, but smaller people are at a disadvantage)</t>
  </si>
  <si>
    <t>To calculate race based on distance - use distance (this will only tell you who turned more rpms)</t>
  </si>
  <si>
    <t>LBS Advantange = Every 10lbs loss is .4% advantage in speed on flat terrain, 5% for a hill climb</t>
  </si>
  <si>
    <t>Calculation Variables Women's Sheet</t>
  </si>
  <si>
    <t>McClenny</t>
  </si>
  <si>
    <t>Claire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</si>
</sst>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3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right"/>
    </xf>
    <xf numFmtId="9" fontId="2" fillId="33" borderId="10" xfId="57" applyFont="1" applyFill="1" applyBorder="1" applyAlignment="1">
      <alignment horizontal="center"/>
    </xf>
    <xf numFmtId="9" fontId="0" fillId="33" borderId="11" xfId="57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" fillId="6" borderId="13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2" fillId="35" borderId="13" xfId="0" applyFont="1" applyFill="1" applyBorder="1" applyAlignment="1">
      <alignment horizontal="center"/>
    </xf>
    <xf numFmtId="2" fontId="2" fillId="35" borderId="13" xfId="0" applyNumberFormat="1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64" fontId="3" fillId="0" borderId="13" xfId="57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0" fontId="5" fillId="0" borderId="13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2" fontId="0" fillId="0" borderId="13" xfId="0" applyNumberFormat="1" applyBorder="1" applyAlignment="1">
      <alignment horizontal="center"/>
    </xf>
    <xf numFmtId="164" fontId="3" fillId="0" borderId="13" xfId="57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Border="1" applyAlignment="1">
      <alignment horizontal="right"/>
    </xf>
    <xf numFmtId="0" fontId="0" fillId="35" borderId="13" xfId="0" applyFill="1" applyBorder="1" applyAlignment="1">
      <alignment/>
    </xf>
    <xf numFmtId="2" fontId="2" fillId="33" borderId="14" xfId="57" applyNumberFormat="1" applyFont="1" applyFill="1" applyBorder="1" applyAlignment="1">
      <alignment horizontal="center"/>
    </xf>
    <xf numFmtId="2" fontId="2" fillId="6" borderId="13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0" fontId="7" fillId="36" borderId="0" xfId="0" applyFont="1" applyFill="1" applyBorder="1" applyAlignment="1">
      <alignment vertical="center"/>
    </xf>
    <xf numFmtId="0" fontId="0" fillId="36" borderId="0" xfId="0" applyFill="1" applyAlignment="1">
      <alignment vertical="center"/>
    </xf>
    <xf numFmtId="0" fontId="7" fillId="37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36" borderId="0" xfId="0" applyFill="1" applyBorder="1" applyAlignment="1">
      <alignment vertical="center"/>
    </xf>
    <xf numFmtId="165" fontId="7" fillId="37" borderId="0" xfId="0" applyNumberFormat="1" applyFont="1" applyFill="1" applyBorder="1" applyAlignment="1">
      <alignment vertical="center"/>
    </xf>
    <xf numFmtId="0" fontId="7" fillId="37" borderId="0" xfId="0" applyNumberFormat="1" applyFont="1" applyFill="1" applyBorder="1" applyAlignment="1">
      <alignment vertical="center"/>
    </xf>
    <xf numFmtId="164" fontId="7" fillId="37" borderId="0" xfId="0" applyNumberFormat="1" applyFont="1" applyFill="1" applyBorder="1" applyAlignment="1">
      <alignment vertical="center"/>
    </xf>
    <xf numFmtId="164" fontId="8" fillId="36" borderId="0" xfId="0" applyNumberFormat="1" applyFont="1" applyFill="1" applyBorder="1" applyAlignment="1">
      <alignment vertical="center"/>
    </xf>
    <xf numFmtId="0" fontId="4" fillId="38" borderId="13" xfId="0" applyFont="1" applyFill="1" applyBorder="1" applyAlignment="1">
      <alignment horizont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39" borderId="13" xfId="0" applyNumberFormat="1" applyFont="1" applyFill="1" applyBorder="1" applyAlignment="1">
      <alignment horizontal="center" vertical="center" wrapText="1"/>
    </xf>
    <xf numFmtId="0" fontId="9" fillId="39" borderId="13" xfId="0" applyFont="1" applyFill="1" applyBorder="1" applyAlignment="1">
      <alignment vertical="center" wrapText="1"/>
    </xf>
    <xf numFmtId="0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0" fillId="37" borderId="13" xfId="0" applyNumberFormat="1" applyFont="1" applyFill="1" applyBorder="1" applyAlignment="1">
      <alignment/>
    </xf>
    <xf numFmtId="166" fontId="11" fillId="0" borderId="13" xfId="0" applyNumberFormat="1" applyFont="1" applyFill="1" applyBorder="1" applyAlignment="1">
      <alignment/>
    </xf>
    <xf numFmtId="0" fontId="11" fillId="0" borderId="13" xfId="0" applyNumberFormat="1" applyFont="1" applyFill="1" applyBorder="1" applyAlignment="1">
      <alignment/>
    </xf>
    <xf numFmtId="2" fontId="11" fillId="39" borderId="13" xfId="0" applyNumberFormat="1" applyFont="1" applyFill="1" applyBorder="1" applyAlignment="1">
      <alignment/>
    </xf>
    <xf numFmtId="2" fontId="11" fillId="0" borderId="13" xfId="0" applyNumberFormat="1" applyFont="1" applyFill="1" applyBorder="1" applyAlignment="1">
      <alignment/>
    </xf>
    <xf numFmtId="0" fontId="11" fillId="39" borderId="13" xfId="0" applyNumberFormat="1" applyFont="1" applyFill="1" applyBorder="1" applyAlignment="1">
      <alignment/>
    </xf>
    <xf numFmtId="10" fontId="11" fillId="0" borderId="13" xfId="0" applyNumberFormat="1" applyFont="1" applyFill="1" applyBorder="1" applyAlignment="1">
      <alignment/>
    </xf>
    <xf numFmtId="43" fontId="11" fillId="39" borderId="13" xfId="42" applyFont="1" applyFill="1" applyBorder="1" applyAlignment="1">
      <alignment/>
    </xf>
    <xf numFmtId="166" fontId="0" fillId="39" borderId="13" xfId="0" applyNumberFormat="1" applyFont="1" applyFill="1" applyBorder="1" applyAlignment="1">
      <alignment vertical="center"/>
    </xf>
    <xf numFmtId="0" fontId="12" fillId="0" borderId="13" xfId="0" applyFont="1" applyBorder="1" applyAlignment="1">
      <alignment horizontal="right"/>
    </xf>
    <xf numFmtId="0" fontId="13" fillId="0" borderId="13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10" fontId="11" fillId="0" borderId="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13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43" fontId="11" fillId="0" borderId="0" xfId="42" applyFont="1" applyFill="1" applyBorder="1" applyAlignment="1">
      <alignment/>
    </xf>
    <xf numFmtId="166" fontId="0" fillId="0" borderId="0" xfId="0" applyNumberFormat="1" applyFont="1" applyFill="1" applyBorder="1" applyAlignment="1">
      <alignment vertical="center"/>
    </xf>
    <xf numFmtId="0" fontId="14" fillId="33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Alignment="1">
      <alignment/>
    </xf>
    <xf numFmtId="166" fontId="13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10" fontId="13" fillId="0" borderId="0" xfId="0" applyNumberFormat="1" applyFont="1" applyFill="1" applyAlignment="1">
      <alignment/>
    </xf>
    <xf numFmtId="43" fontId="13" fillId="0" borderId="0" xfId="42" applyFont="1" applyFill="1" applyAlignment="1">
      <alignment/>
    </xf>
    <xf numFmtId="0" fontId="15" fillId="37" borderId="13" xfId="0" applyNumberFormat="1" applyFont="1" applyFill="1" applyBorder="1" applyAlignment="1">
      <alignment horizontal="center"/>
    </xf>
    <xf numFmtId="0" fontId="15" fillId="37" borderId="0" xfId="0" applyNumberFormat="1" applyFont="1" applyFill="1" applyBorder="1" applyAlignment="1">
      <alignment horizontal="center"/>
    </xf>
    <xf numFmtId="0" fontId="15" fillId="39" borderId="13" xfId="0" applyNumberFormat="1" applyFont="1" applyFill="1" applyBorder="1" applyAlignment="1">
      <alignment horizontal="center"/>
    </xf>
    <xf numFmtId="0" fontId="15" fillId="39" borderId="0" xfId="0" applyNumberFormat="1" applyFont="1" applyFill="1" applyBorder="1" applyAlignment="1">
      <alignment horizontal="center"/>
    </xf>
    <xf numFmtId="0" fontId="15" fillId="0" borderId="13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3" fillId="0" borderId="13" xfId="0" applyNumberFormat="1" applyFont="1" applyFill="1" applyBorder="1" applyAlignment="1">
      <alignment horizontal="right"/>
    </xf>
    <xf numFmtId="0" fontId="10" fillId="37" borderId="13" xfId="0" applyNumberFormat="1" applyFont="1" applyFill="1" applyBorder="1" applyAlignment="1">
      <alignment horizontal="right"/>
    </xf>
    <xf numFmtId="166" fontId="11" fillId="0" borderId="13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2" fontId="11" fillId="39" borderId="13" xfId="0" applyNumberFormat="1" applyFont="1" applyFill="1" applyBorder="1" applyAlignment="1">
      <alignment horizontal="right"/>
    </xf>
    <xf numFmtId="2" fontId="11" fillId="0" borderId="13" xfId="0" applyNumberFormat="1" applyFont="1" applyFill="1" applyBorder="1" applyAlignment="1">
      <alignment horizontal="right"/>
    </xf>
    <xf numFmtId="0" fontId="11" fillId="0" borderId="13" xfId="0" applyNumberFormat="1" applyFont="1" applyFill="1" applyBorder="1" applyAlignment="1">
      <alignment horizontal="right"/>
    </xf>
    <xf numFmtId="0" fontId="11" fillId="39" borderId="13" xfId="0" applyNumberFormat="1" applyFont="1" applyFill="1" applyBorder="1" applyAlignment="1">
      <alignment horizontal="right"/>
    </xf>
    <xf numFmtId="43" fontId="11" fillId="39" borderId="13" xfId="42" applyFont="1" applyFill="1" applyBorder="1" applyAlignment="1">
      <alignment horizontal="right"/>
    </xf>
    <xf numFmtId="166" fontId="0" fillId="39" borderId="13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4" fillId="33" borderId="0" xfId="0" applyNumberFormat="1" applyFont="1" applyFill="1" applyAlignment="1">
      <alignment horizontal="left"/>
    </xf>
    <xf numFmtId="0" fontId="11" fillId="0" borderId="15" xfId="0" applyNumberFormat="1" applyFont="1" applyFill="1" applyBorder="1" applyAlignment="1">
      <alignment horizontal="left" wrapText="1"/>
    </xf>
    <xf numFmtId="0" fontId="11" fillId="0" borderId="16" xfId="0" applyNumberFormat="1" applyFont="1" applyFill="1" applyBorder="1" applyAlignment="1">
      <alignment horizontal="left" wrapText="1"/>
    </xf>
    <xf numFmtId="0" fontId="11" fillId="0" borderId="17" xfId="0" applyNumberFormat="1" applyFont="1" applyFill="1" applyBorder="1" applyAlignment="1">
      <alignment horizontal="left" wrapText="1"/>
    </xf>
    <xf numFmtId="0" fontId="11" fillId="0" borderId="13" xfId="0" applyNumberFormat="1" applyFont="1" applyFill="1" applyBorder="1" applyAlignment="1">
      <alignment horizontal="left"/>
    </xf>
    <xf numFmtId="0" fontId="0" fillId="0" borderId="13" xfId="0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77"/>
  <sheetViews>
    <sheetView tabSelected="1" zoomScalePageLayoutView="0" workbookViewId="0" topLeftCell="A1">
      <selection activeCell="O16" sqref="O16"/>
    </sheetView>
  </sheetViews>
  <sheetFormatPr defaultColWidth="9.140625" defaultRowHeight="15"/>
  <cols>
    <col min="1" max="1" width="15.421875" style="0" bestFit="1" customWidth="1"/>
    <col min="2" max="2" width="10.57421875" style="0" bestFit="1" customWidth="1"/>
    <col min="7" max="7" width="11.8515625" style="0" bestFit="1" customWidth="1"/>
    <col min="18" max="18" width="11.28125" style="38" customWidth="1"/>
    <col min="21" max="21" width="10.8515625" style="0" customWidth="1"/>
  </cols>
  <sheetData>
    <row r="2" spans="1:22" ht="15">
      <c r="A2" s="1" t="s">
        <v>0</v>
      </c>
      <c r="B2" s="1"/>
      <c r="C2" s="2"/>
      <c r="D2" s="2"/>
      <c r="E2" s="2"/>
      <c r="F2" s="2"/>
      <c r="G2" s="3" t="s">
        <v>1</v>
      </c>
      <c r="H2" s="4">
        <v>0.25</v>
      </c>
      <c r="I2" s="4">
        <v>0.45</v>
      </c>
      <c r="J2" s="4">
        <v>0.3</v>
      </c>
      <c r="K2" s="5"/>
      <c r="L2" s="6"/>
      <c r="M2" s="6"/>
      <c r="N2" s="6"/>
      <c r="O2" s="6"/>
      <c r="P2" s="6"/>
      <c r="Q2" s="6"/>
      <c r="R2" s="33">
        <v>1</v>
      </c>
      <c r="S2" s="7"/>
      <c r="T2" s="8"/>
      <c r="U2" s="7"/>
      <c r="V2" s="7"/>
    </row>
    <row r="3" spans="1:22" ht="3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/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34" t="s">
        <v>18</v>
      </c>
      <c r="S3" s="9" t="s">
        <v>19</v>
      </c>
      <c r="T3" s="9" t="s">
        <v>20</v>
      </c>
      <c r="U3" s="9" t="s">
        <v>21</v>
      </c>
      <c r="V3" s="10" t="s">
        <v>22</v>
      </c>
    </row>
    <row r="4" spans="1:22" ht="15">
      <c r="A4" s="11" t="s">
        <v>23</v>
      </c>
      <c r="B4" s="11" t="s">
        <v>24</v>
      </c>
      <c r="C4" s="12">
        <v>1</v>
      </c>
      <c r="D4" s="12">
        <v>10</v>
      </c>
      <c r="E4" s="12" t="s">
        <v>25</v>
      </c>
      <c r="F4" s="12">
        <v>8</v>
      </c>
      <c r="G4" s="13" t="s">
        <v>26</v>
      </c>
      <c r="H4" s="14">
        <v>200</v>
      </c>
      <c r="I4" s="15">
        <v>53.4</v>
      </c>
      <c r="J4" s="15">
        <v>0.81</v>
      </c>
      <c r="K4" s="16"/>
      <c r="L4" s="17">
        <v>0.47058823529411764</v>
      </c>
      <c r="M4" s="18">
        <v>5</v>
      </c>
      <c r="N4" s="17">
        <v>0.7807017543859648</v>
      </c>
      <c r="O4" s="18">
        <v>9</v>
      </c>
      <c r="P4" s="17">
        <v>0.6044776119402985</v>
      </c>
      <c r="Q4" s="18">
        <v>13</v>
      </c>
      <c r="R4" s="35">
        <v>54.335</v>
      </c>
      <c r="S4" s="17">
        <v>0.5</v>
      </c>
      <c r="T4" s="18">
        <v>9</v>
      </c>
      <c r="U4" s="19">
        <v>0.6503061318793031</v>
      </c>
      <c r="V4" s="18">
        <v>9</v>
      </c>
    </row>
    <row r="5" spans="1:22" ht="15">
      <c r="A5" s="20" t="s">
        <v>27</v>
      </c>
      <c r="B5" s="20" t="s">
        <v>28</v>
      </c>
      <c r="C5" s="21">
        <v>1</v>
      </c>
      <c r="D5" s="21">
        <v>7</v>
      </c>
      <c r="E5" s="21" t="s">
        <v>25</v>
      </c>
      <c r="F5" s="21">
        <v>9</v>
      </c>
      <c r="G5" s="22" t="s">
        <v>26</v>
      </c>
      <c r="H5" s="14">
        <v>200</v>
      </c>
      <c r="I5" s="15">
        <v>42.6</v>
      </c>
      <c r="J5" s="15">
        <v>0.84</v>
      </c>
      <c r="K5" s="23"/>
      <c r="L5" s="24">
        <v>0.47058823529411764</v>
      </c>
      <c r="M5" s="25">
        <v>5</v>
      </c>
      <c r="N5" s="24">
        <v>0.6228070175438596</v>
      </c>
      <c r="O5" s="25">
        <v>13</v>
      </c>
      <c r="P5" s="24">
        <v>0.626865671641791</v>
      </c>
      <c r="Q5" s="25">
        <v>11</v>
      </c>
      <c r="R5" s="36">
        <v>43.565000000000005</v>
      </c>
      <c r="S5" s="24">
        <v>0.25</v>
      </c>
      <c r="T5" s="25">
        <v>13</v>
      </c>
      <c r="U5" s="26">
        <v>0.5859699182108035</v>
      </c>
      <c r="V5" s="25">
        <v>13</v>
      </c>
    </row>
    <row r="6" spans="1:22" ht="15">
      <c r="A6" s="20" t="s">
        <v>29</v>
      </c>
      <c r="B6" s="20" t="s">
        <v>30</v>
      </c>
      <c r="C6" s="21">
        <v>1</v>
      </c>
      <c r="D6" s="21">
        <v>8</v>
      </c>
      <c r="E6" s="21" t="s">
        <v>25</v>
      </c>
      <c r="F6" s="21">
        <v>9</v>
      </c>
      <c r="G6" s="22" t="s">
        <v>26</v>
      </c>
      <c r="H6" s="14">
        <v>175</v>
      </c>
      <c r="I6" s="15">
        <v>49.8</v>
      </c>
      <c r="J6" s="15">
        <v>0.89</v>
      </c>
      <c r="K6" s="23"/>
      <c r="L6" s="24">
        <v>0.4117647058823529</v>
      </c>
      <c r="M6" s="25">
        <v>11</v>
      </c>
      <c r="N6" s="24">
        <v>0.7280701754385964</v>
      </c>
      <c r="O6" s="25">
        <v>11</v>
      </c>
      <c r="P6" s="24">
        <v>0.6641791044776119</v>
      </c>
      <c r="Q6" s="25">
        <v>8</v>
      </c>
      <c r="R6" s="36">
        <v>50.799375</v>
      </c>
      <c r="S6" s="24">
        <v>0.375</v>
      </c>
      <c r="T6" s="25">
        <v>11</v>
      </c>
      <c r="U6" s="26">
        <v>0.6298264867612402</v>
      </c>
      <c r="V6" s="25">
        <v>10</v>
      </c>
    </row>
    <row r="7" spans="1:22" ht="15">
      <c r="A7" s="20" t="s">
        <v>31</v>
      </c>
      <c r="B7" s="20" t="s">
        <v>32</v>
      </c>
      <c r="C7" s="21">
        <v>1</v>
      </c>
      <c r="D7" s="21">
        <v>12</v>
      </c>
      <c r="E7" s="21" t="s">
        <v>25</v>
      </c>
      <c r="F7" s="22">
        <v>9</v>
      </c>
      <c r="G7" s="22" t="s">
        <v>26</v>
      </c>
      <c r="H7" s="14">
        <v>200</v>
      </c>
      <c r="I7" s="15">
        <v>60</v>
      </c>
      <c r="J7" s="15">
        <v>0.88</v>
      </c>
      <c r="K7" s="23"/>
      <c r="L7" s="24">
        <v>0.47058823529411764</v>
      </c>
      <c r="M7" s="25">
        <v>5</v>
      </c>
      <c r="N7" s="24">
        <v>0.8771929824561403</v>
      </c>
      <c r="O7" s="25">
        <v>5</v>
      </c>
      <c r="P7" s="24">
        <v>0.6567164179104478</v>
      </c>
      <c r="Q7" s="25">
        <v>9</v>
      </c>
      <c r="R7" s="36">
        <v>61.005</v>
      </c>
      <c r="S7" s="24">
        <v>0.75</v>
      </c>
      <c r="T7" s="25">
        <v>5</v>
      </c>
      <c r="U7" s="26">
        <v>0.709398826301927</v>
      </c>
      <c r="V7" s="25">
        <v>6</v>
      </c>
    </row>
    <row r="8" spans="1:22" ht="15">
      <c r="A8" s="20" t="s">
        <v>33</v>
      </c>
      <c r="B8" s="20" t="s">
        <v>34</v>
      </c>
      <c r="C8" s="21">
        <v>1</v>
      </c>
      <c r="D8" s="21">
        <v>3</v>
      </c>
      <c r="E8" s="21" t="s">
        <v>25</v>
      </c>
      <c r="F8" s="21">
        <v>10</v>
      </c>
      <c r="G8" s="22" t="s">
        <v>26</v>
      </c>
      <c r="H8" s="14">
        <v>325</v>
      </c>
      <c r="I8" s="15">
        <v>31.2</v>
      </c>
      <c r="J8" s="15">
        <v>1.02</v>
      </c>
      <c r="K8" s="23"/>
      <c r="L8" s="24">
        <v>0.7647058823529411</v>
      </c>
      <c r="M8" s="25">
        <v>2</v>
      </c>
      <c r="N8" s="24">
        <v>0.45614035087719296</v>
      </c>
      <c r="O8" s="25">
        <v>16</v>
      </c>
      <c r="P8" s="24">
        <v>0.7611940298507462</v>
      </c>
      <c r="Q8" s="25">
        <v>4</v>
      </c>
      <c r="R8" s="36">
        <v>32.423125</v>
      </c>
      <c r="S8" s="24">
        <v>0.062</v>
      </c>
      <c r="T8" s="25">
        <v>16</v>
      </c>
      <c r="U8" s="26">
        <v>0.624797837438196</v>
      </c>
      <c r="V8" s="25">
        <v>11</v>
      </c>
    </row>
    <row r="9" spans="1:22" ht="15">
      <c r="A9" s="20" t="s">
        <v>35</v>
      </c>
      <c r="B9" s="20" t="s">
        <v>36</v>
      </c>
      <c r="C9" s="21">
        <v>1</v>
      </c>
      <c r="D9" s="21">
        <v>4</v>
      </c>
      <c r="E9" s="21" t="s">
        <v>25</v>
      </c>
      <c r="F9" s="21">
        <v>11</v>
      </c>
      <c r="G9" s="22" t="s">
        <v>26</v>
      </c>
      <c r="H9" s="14">
        <v>175</v>
      </c>
      <c r="I9" s="15">
        <v>38.4</v>
      </c>
      <c r="J9" s="15">
        <v>0.92</v>
      </c>
      <c r="K9" s="23"/>
      <c r="L9" s="24">
        <v>0.4117647058823529</v>
      </c>
      <c r="M9" s="25">
        <v>11</v>
      </c>
      <c r="N9" s="24">
        <v>0.5614035087719298</v>
      </c>
      <c r="O9" s="25">
        <v>14</v>
      </c>
      <c r="P9" s="24">
        <v>0.6865671641791045</v>
      </c>
      <c r="Q9" s="25">
        <v>6</v>
      </c>
      <c r="R9" s="36">
        <v>39.429375</v>
      </c>
      <c r="S9" s="24">
        <v>0.187</v>
      </c>
      <c r="T9" s="25">
        <v>14</v>
      </c>
      <c r="U9" s="26">
        <v>0.561542904671688</v>
      </c>
      <c r="V9" s="25">
        <v>16</v>
      </c>
    </row>
    <row r="10" spans="1:22" ht="15">
      <c r="A10" s="20" t="s">
        <v>37</v>
      </c>
      <c r="B10" s="20" t="s">
        <v>38</v>
      </c>
      <c r="C10" s="21">
        <v>1</v>
      </c>
      <c r="D10" s="21">
        <v>5</v>
      </c>
      <c r="E10" s="21" t="s">
        <v>25</v>
      </c>
      <c r="F10" s="21">
        <v>11</v>
      </c>
      <c r="G10" s="22" t="s">
        <v>26</v>
      </c>
      <c r="H10" s="14">
        <v>425</v>
      </c>
      <c r="I10" s="15">
        <v>68.4</v>
      </c>
      <c r="J10" s="15">
        <v>1.34</v>
      </c>
      <c r="K10" s="23"/>
      <c r="L10" s="24">
        <v>1</v>
      </c>
      <c r="M10" s="25">
        <v>1</v>
      </c>
      <c r="N10" s="24">
        <v>1</v>
      </c>
      <c r="O10" s="25">
        <v>1</v>
      </c>
      <c r="P10" s="24">
        <v>1</v>
      </c>
      <c r="Q10" s="25">
        <v>1</v>
      </c>
      <c r="R10" s="36">
        <v>70.00562500000001</v>
      </c>
      <c r="S10" s="24">
        <v>1</v>
      </c>
      <c r="T10" s="25">
        <v>1</v>
      </c>
      <c r="U10" s="26">
        <v>1</v>
      </c>
      <c r="V10" s="25">
        <v>1</v>
      </c>
    </row>
    <row r="11" spans="1:22" ht="15">
      <c r="A11" s="20" t="s">
        <v>27</v>
      </c>
      <c r="B11" s="20" t="s">
        <v>39</v>
      </c>
      <c r="C11" s="21">
        <v>1</v>
      </c>
      <c r="D11" s="21">
        <v>6</v>
      </c>
      <c r="E11" s="21" t="s">
        <v>25</v>
      </c>
      <c r="F11" s="21">
        <v>11</v>
      </c>
      <c r="G11" s="22" t="s">
        <v>26</v>
      </c>
      <c r="H11" s="14">
        <v>150</v>
      </c>
      <c r="I11" s="15">
        <v>65.4</v>
      </c>
      <c r="J11" s="15">
        <v>1.02</v>
      </c>
      <c r="K11" s="23"/>
      <c r="L11" s="24">
        <v>0.35294117647058826</v>
      </c>
      <c r="M11" s="25">
        <v>14</v>
      </c>
      <c r="N11" s="24">
        <v>0.956140350877193</v>
      </c>
      <c r="O11" s="25">
        <v>2</v>
      </c>
      <c r="P11" s="24">
        <v>0.7611940298507462</v>
      </c>
      <c r="Q11" s="25">
        <v>4</v>
      </c>
      <c r="R11" s="36">
        <v>66.51375</v>
      </c>
      <c r="S11" s="24">
        <v>0.937</v>
      </c>
      <c r="T11" s="25">
        <v>2</v>
      </c>
      <c r="U11" s="26">
        <v>0.7468566609676077</v>
      </c>
      <c r="V11" s="25">
        <v>3</v>
      </c>
    </row>
    <row r="12" spans="1:22" ht="15">
      <c r="A12" s="20" t="s">
        <v>40</v>
      </c>
      <c r="B12" s="20" t="s">
        <v>41</v>
      </c>
      <c r="C12" s="22">
        <v>2</v>
      </c>
      <c r="D12" s="22">
        <v>22</v>
      </c>
      <c r="E12" s="21" t="s">
        <v>25</v>
      </c>
      <c r="F12" s="22">
        <v>7</v>
      </c>
      <c r="G12" s="22" t="s">
        <v>26</v>
      </c>
      <c r="H12" s="14">
        <v>200</v>
      </c>
      <c r="I12" s="15">
        <v>64.8</v>
      </c>
      <c r="J12" s="15">
        <v>0.87</v>
      </c>
      <c r="K12" s="23"/>
      <c r="L12" s="24">
        <v>0.47058823529411764</v>
      </c>
      <c r="M12" s="25">
        <v>5</v>
      </c>
      <c r="N12" s="24">
        <v>0.9473684210526314</v>
      </c>
      <c r="O12" s="25">
        <v>3</v>
      </c>
      <c r="P12" s="24">
        <v>0.6492537313432836</v>
      </c>
      <c r="Q12" s="25">
        <v>10</v>
      </c>
      <c r="R12" s="36">
        <v>65.795</v>
      </c>
      <c r="S12" s="24">
        <v>0.875</v>
      </c>
      <c r="T12" s="25">
        <v>3</v>
      </c>
      <c r="U12" s="26">
        <v>0.7387389677001985</v>
      </c>
      <c r="V12" s="25">
        <v>4</v>
      </c>
    </row>
    <row r="13" spans="1:22" ht="15">
      <c r="A13" s="20" t="s">
        <v>42</v>
      </c>
      <c r="B13" s="20" t="s">
        <v>43</v>
      </c>
      <c r="C13" s="22">
        <v>2</v>
      </c>
      <c r="D13" s="22">
        <v>18</v>
      </c>
      <c r="E13" s="21" t="s">
        <v>25</v>
      </c>
      <c r="F13" s="21">
        <v>8</v>
      </c>
      <c r="G13" s="22" t="s">
        <v>26</v>
      </c>
      <c r="H13" s="14">
        <v>250</v>
      </c>
      <c r="I13" s="15">
        <v>57.6</v>
      </c>
      <c r="J13" s="15">
        <v>0.77</v>
      </c>
      <c r="K13" s="23"/>
      <c r="L13" s="24">
        <v>0.5882352941176471</v>
      </c>
      <c r="M13" s="25">
        <v>3</v>
      </c>
      <c r="N13" s="24">
        <v>0.8421052631578947</v>
      </c>
      <c r="O13" s="25">
        <v>6</v>
      </c>
      <c r="P13" s="24">
        <v>0.5746268656716418</v>
      </c>
      <c r="Q13" s="25">
        <v>14</v>
      </c>
      <c r="R13" s="36">
        <v>58.526250000000005</v>
      </c>
      <c r="S13" s="24">
        <v>0.687</v>
      </c>
      <c r="T13" s="25">
        <v>6</v>
      </c>
      <c r="U13" s="26">
        <v>0.6983942516519569</v>
      </c>
      <c r="V13" s="25">
        <v>7</v>
      </c>
    </row>
    <row r="14" spans="1:22" ht="15">
      <c r="A14" s="20" t="s">
        <v>44</v>
      </c>
      <c r="B14" s="20" t="s">
        <v>45</v>
      </c>
      <c r="C14" s="22">
        <v>2</v>
      </c>
      <c r="D14" s="22">
        <v>21</v>
      </c>
      <c r="E14" s="21" t="s">
        <v>25</v>
      </c>
      <c r="F14" s="21">
        <v>9</v>
      </c>
      <c r="G14" s="22" t="s">
        <v>26</v>
      </c>
      <c r="H14" s="14">
        <v>150</v>
      </c>
      <c r="I14" s="15">
        <v>57</v>
      </c>
      <c r="J14" s="15">
        <v>1.1</v>
      </c>
      <c r="K14" s="23"/>
      <c r="L14" s="24">
        <v>0.35294117647058826</v>
      </c>
      <c r="M14" s="25">
        <v>14</v>
      </c>
      <c r="N14" s="24">
        <v>0.8333333333333333</v>
      </c>
      <c r="O14" s="25">
        <v>7</v>
      </c>
      <c r="P14" s="24">
        <v>0.8208955223880597</v>
      </c>
      <c r="Q14" s="25">
        <v>3</v>
      </c>
      <c r="R14" s="36">
        <v>58.19375</v>
      </c>
      <c r="S14" s="24">
        <v>0.625</v>
      </c>
      <c r="T14" s="25">
        <v>7</v>
      </c>
      <c r="U14" s="26">
        <v>0.709503950834065</v>
      </c>
      <c r="V14" s="25">
        <v>5</v>
      </c>
    </row>
    <row r="15" spans="1:22" ht="15">
      <c r="A15" s="20" t="s">
        <v>46</v>
      </c>
      <c r="B15" s="20" t="s">
        <v>47</v>
      </c>
      <c r="C15" s="22">
        <v>2</v>
      </c>
      <c r="D15" s="22">
        <v>20</v>
      </c>
      <c r="E15" s="21" t="s">
        <v>25</v>
      </c>
      <c r="F15" s="21">
        <v>10</v>
      </c>
      <c r="G15" s="22" t="s">
        <v>26</v>
      </c>
      <c r="H15" s="14">
        <v>175</v>
      </c>
      <c r="I15" s="15">
        <v>61.8</v>
      </c>
      <c r="J15" s="15">
        <v>1.12</v>
      </c>
      <c r="K15" s="23"/>
      <c r="L15" s="24">
        <v>0.4117647058823529</v>
      </c>
      <c r="M15" s="25">
        <v>11</v>
      </c>
      <c r="N15" s="24">
        <v>0.9035087719298245</v>
      </c>
      <c r="O15" s="25">
        <v>4</v>
      </c>
      <c r="P15" s="24">
        <v>0.8358208955223881</v>
      </c>
      <c r="Q15" s="25">
        <v>2</v>
      </c>
      <c r="R15" s="36">
        <v>63.029374999999995</v>
      </c>
      <c r="S15" s="24">
        <v>0.812</v>
      </c>
      <c r="T15" s="25">
        <v>4</v>
      </c>
      <c r="U15" s="26">
        <v>0.7602663924957257</v>
      </c>
      <c r="V15" s="25">
        <v>2</v>
      </c>
    </row>
    <row r="16" spans="1:22" ht="15">
      <c r="A16" s="20" t="s">
        <v>48</v>
      </c>
      <c r="B16" s="20" t="s">
        <v>49</v>
      </c>
      <c r="C16" s="22">
        <v>2</v>
      </c>
      <c r="D16" s="22">
        <v>17</v>
      </c>
      <c r="E16" s="21" t="s">
        <v>25</v>
      </c>
      <c r="F16" s="21">
        <v>11</v>
      </c>
      <c r="G16" s="22" t="s">
        <v>26</v>
      </c>
      <c r="H16" s="14">
        <v>200</v>
      </c>
      <c r="I16" s="15">
        <v>38.4</v>
      </c>
      <c r="J16" s="15">
        <v>0.9</v>
      </c>
      <c r="K16" s="23"/>
      <c r="L16" s="24">
        <v>0.47058823529411764</v>
      </c>
      <c r="M16" s="25">
        <v>5</v>
      </c>
      <c r="N16" s="24">
        <v>0.5614035087719298</v>
      </c>
      <c r="O16" s="25">
        <v>14</v>
      </c>
      <c r="P16" s="24">
        <v>0.6716417910447761</v>
      </c>
      <c r="Q16" s="25">
        <v>7</v>
      </c>
      <c r="R16" s="36">
        <v>39.425</v>
      </c>
      <c r="S16" s="24">
        <v>0.125</v>
      </c>
      <c r="T16" s="25">
        <v>15</v>
      </c>
      <c r="U16" s="26">
        <v>0.5717711750843306</v>
      </c>
      <c r="V16" s="25">
        <v>15</v>
      </c>
    </row>
    <row r="17" spans="1:22" ht="15">
      <c r="A17" s="20" t="s">
        <v>50</v>
      </c>
      <c r="B17" s="20" t="s">
        <v>51</v>
      </c>
      <c r="C17" s="21">
        <v>1</v>
      </c>
      <c r="D17" s="21">
        <v>1</v>
      </c>
      <c r="E17" s="21" t="s">
        <v>52</v>
      </c>
      <c r="F17" s="21">
        <v>10</v>
      </c>
      <c r="G17" s="21" t="s">
        <v>53</v>
      </c>
      <c r="H17" s="14">
        <v>200</v>
      </c>
      <c r="I17" s="15">
        <v>43.8</v>
      </c>
      <c r="J17" s="15">
        <v>0.75</v>
      </c>
      <c r="K17" s="27"/>
      <c r="L17" s="24">
        <v>0.47058823529411764</v>
      </c>
      <c r="M17" s="25">
        <v>5</v>
      </c>
      <c r="N17" s="24">
        <v>0.6403508771929823</v>
      </c>
      <c r="O17" s="25">
        <v>12</v>
      </c>
      <c r="P17" s="24">
        <v>0.5597014925373134</v>
      </c>
      <c r="Q17" s="25">
        <v>16</v>
      </c>
      <c r="R17" s="36">
        <v>44.663636363636364</v>
      </c>
      <c r="S17" s="24">
        <v>0.312</v>
      </c>
      <c r="T17" s="25">
        <v>12</v>
      </c>
      <c r="U17" s="26">
        <v>0.5737154013215655</v>
      </c>
      <c r="V17" s="25">
        <v>14</v>
      </c>
    </row>
    <row r="18" spans="1:22" ht="15">
      <c r="A18" s="20" t="s">
        <v>54</v>
      </c>
      <c r="B18" s="20" t="s">
        <v>55</v>
      </c>
      <c r="C18" s="21">
        <v>1</v>
      </c>
      <c r="D18" s="21">
        <v>2</v>
      </c>
      <c r="E18" s="21" t="s">
        <v>52</v>
      </c>
      <c r="F18" s="21">
        <v>10</v>
      </c>
      <c r="G18" s="21" t="s">
        <v>53</v>
      </c>
      <c r="H18" s="14">
        <v>150</v>
      </c>
      <c r="I18" s="15">
        <v>51</v>
      </c>
      <c r="J18" s="15">
        <v>0.76</v>
      </c>
      <c r="K18" s="27"/>
      <c r="L18" s="24">
        <v>0.35294117647058826</v>
      </c>
      <c r="M18" s="25">
        <v>14</v>
      </c>
      <c r="N18" s="24">
        <v>0.7456140350877193</v>
      </c>
      <c r="O18" s="25">
        <v>10</v>
      </c>
      <c r="P18" s="24">
        <v>0.5671641791044776</v>
      </c>
      <c r="Q18" s="25">
        <v>15</v>
      </c>
      <c r="R18" s="36">
        <v>51.84522727272727</v>
      </c>
      <c r="S18" s="24">
        <v>0.437</v>
      </c>
      <c r="T18" s="25">
        <v>10</v>
      </c>
      <c r="U18" s="26">
        <v>0.593910863638464</v>
      </c>
      <c r="V18" s="25">
        <v>12</v>
      </c>
    </row>
    <row r="19" spans="1:22" ht="15">
      <c r="A19" s="20" t="s">
        <v>31</v>
      </c>
      <c r="B19" s="20" t="s">
        <v>56</v>
      </c>
      <c r="C19" s="21">
        <v>1</v>
      </c>
      <c r="D19" s="21">
        <v>11</v>
      </c>
      <c r="E19" s="21" t="s">
        <v>52</v>
      </c>
      <c r="F19" s="22">
        <v>11</v>
      </c>
      <c r="G19" s="21" t="s">
        <v>53</v>
      </c>
      <c r="H19" s="14">
        <v>225</v>
      </c>
      <c r="I19" s="15">
        <v>54</v>
      </c>
      <c r="J19" s="15">
        <v>0.83</v>
      </c>
      <c r="K19" s="27"/>
      <c r="L19" s="24">
        <v>0.5294117647058824</v>
      </c>
      <c r="M19" s="25">
        <v>4</v>
      </c>
      <c r="N19" s="24">
        <v>0.7894736842105262</v>
      </c>
      <c r="O19" s="25">
        <v>8</v>
      </c>
      <c r="P19" s="24">
        <v>0.6194029850746268</v>
      </c>
      <c r="Q19" s="25">
        <v>12</v>
      </c>
      <c r="R19" s="36">
        <v>54.957840909090905</v>
      </c>
      <c r="S19" s="24">
        <v>0.562</v>
      </c>
      <c r="T19" s="25">
        <v>8</v>
      </c>
      <c r="U19" s="26">
        <v>0.6734369945935954</v>
      </c>
      <c r="V19" s="25">
        <v>8</v>
      </c>
    </row>
    <row r="20" spans="1:22" ht="15">
      <c r="A20" s="20" t="s">
        <v>57</v>
      </c>
      <c r="B20" s="20" t="s">
        <v>58</v>
      </c>
      <c r="C20" s="22">
        <v>2</v>
      </c>
      <c r="D20" s="22">
        <v>19</v>
      </c>
      <c r="E20" s="21" t="s">
        <v>52</v>
      </c>
      <c r="F20" s="21">
        <v>12</v>
      </c>
      <c r="G20" s="21" t="s">
        <v>53</v>
      </c>
      <c r="H20" s="14">
        <v>0</v>
      </c>
      <c r="I20" s="15">
        <v>0</v>
      </c>
      <c r="J20" s="15">
        <v>0</v>
      </c>
      <c r="K20" s="27"/>
      <c r="L20" s="24">
        <v>0</v>
      </c>
      <c r="M20" s="25">
        <v>17</v>
      </c>
      <c r="N20" s="24">
        <v>0</v>
      </c>
      <c r="O20" s="25">
        <v>17</v>
      </c>
      <c r="P20" s="24">
        <v>0</v>
      </c>
      <c r="Q20" s="25">
        <v>17</v>
      </c>
      <c r="R20" s="36">
        <v>0</v>
      </c>
      <c r="S20" s="24">
        <v>0</v>
      </c>
      <c r="T20" s="25">
        <v>17</v>
      </c>
      <c r="U20" s="26">
        <v>0</v>
      </c>
      <c r="V20" s="25">
        <v>17</v>
      </c>
    </row>
    <row r="24" spans="1:22" ht="15">
      <c r="A24" s="7" t="s">
        <v>59</v>
      </c>
      <c r="B24" s="7"/>
      <c r="C24" s="7"/>
      <c r="D24" s="7"/>
      <c r="E24" s="7"/>
      <c r="F24" s="7"/>
      <c r="G24" s="3" t="s">
        <v>1</v>
      </c>
      <c r="H24" s="4">
        <v>0.25</v>
      </c>
      <c r="I24" s="4">
        <v>0.45</v>
      </c>
      <c r="J24" s="4">
        <v>0.3</v>
      </c>
      <c r="K24" s="5"/>
      <c r="L24" s="6"/>
      <c r="M24" s="6"/>
      <c r="N24" s="6"/>
      <c r="O24" s="6"/>
      <c r="P24" s="6"/>
      <c r="Q24" s="6"/>
      <c r="R24" s="33">
        <v>1</v>
      </c>
      <c r="S24" s="7"/>
      <c r="T24" s="8"/>
      <c r="U24" s="7"/>
      <c r="V24" s="7"/>
    </row>
    <row r="25" spans="1:22" ht="39">
      <c r="A25" s="9" t="s">
        <v>2</v>
      </c>
      <c r="B25" s="9" t="s">
        <v>3</v>
      </c>
      <c r="C25" s="9" t="s">
        <v>4</v>
      </c>
      <c r="D25" s="9" t="s">
        <v>5</v>
      </c>
      <c r="E25" s="9" t="s">
        <v>6</v>
      </c>
      <c r="F25" s="9" t="s">
        <v>7</v>
      </c>
      <c r="G25" s="9" t="s">
        <v>8</v>
      </c>
      <c r="H25" s="9" t="s">
        <v>9</v>
      </c>
      <c r="I25" s="9" t="s">
        <v>10</v>
      </c>
      <c r="J25" s="9" t="s">
        <v>11</v>
      </c>
      <c r="K25" s="9"/>
      <c r="L25" s="9" t="s">
        <v>12</v>
      </c>
      <c r="M25" s="9" t="s">
        <v>13</v>
      </c>
      <c r="N25" s="9" t="s">
        <v>14</v>
      </c>
      <c r="O25" s="9" t="s">
        <v>15</v>
      </c>
      <c r="P25" s="9" t="s">
        <v>16</v>
      </c>
      <c r="Q25" s="9" t="s">
        <v>17</v>
      </c>
      <c r="R25" s="34" t="s">
        <v>18</v>
      </c>
      <c r="S25" s="9" t="s">
        <v>19</v>
      </c>
      <c r="T25" s="9" t="s">
        <v>20</v>
      </c>
      <c r="U25" s="9" t="s">
        <v>21</v>
      </c>
      <c r="V25" s="10" t="s">
        <v>22</v>
      </c>
    </row>
    <row r="26" spans="1:22" ht="15">
      <c r="A26" s="20" t="s">
        <v>60</v>
      </c>
      <c r="B26" s="20" t="s">
        <v>61</v>
      </c>
      <c r="C26" s="20">
        <v>3</v>
      </c>
      <c r="D26" s="20">
        <v>39</v>
      </c>
      <c r="E26" s="20" t="s">
        <v>25</v>
      </c>
      <c r="F26" s="28">
        <v>17</v>
      </c>
      <c r="G26" s="20" t="s">
        <v>62</v>
      </c>
      <c r="H26" s="14">
        <v>1275</v>
      </c>
      <c r="I26" s="15">
        <v>715.2</v>
      </c>
      <c r="J26" s="15">
        <v>5.63</v>
      </c>
      <c r="K26" s="27"/>
      <c r="L26" s="24">
        <v>0.9107142857142857</v>
      </c>
      <c r="M26" s="25">
        <v>6</v>
      </c>
      <c r="N26" s="24">
        <v>1</v>
      </c>
      <c r="O26" s="25">
        <v>1</v>
      </c>
      <c r="P26" s="24">
        <v>0.9367720465890184</v>
      </c>
      <c r="Q26" s="25">
        <v>5</v>
      </c>
      <c r="R26" s="36">
        <v>721.626875</v>
      </c>
      <c r="S26" s="24">
        <v>1</v>
      </c>
      <c r="T26" s="25">
        <v>1</v>
      </c>
      <c r="U26" s="26">
        <v>0.958710185405277</v>
      </c>
      <c r="V26" s="25">
        <v>1</v>
      </c>
    </row>
    <row r="27" spans="1:22" ht="15">
      <c r="A27" s="20" t="s">
        <v>63</v>
      </c>
      <c r="B27" s="20" t="s">
        <v>64</v>
      </c>
      <c r="C27" s="20">
        <v>3</v>
      </c>
      <c r="D27" s="20">
        <v>46</v>
      </c>
      <c r="E27" s="20" t="s">
        <v>25</v>
      </c>
      <c r="F27" s="28">
        <v>30</v>
      </c>
      <c r="G27" s="20" t="s">
        <v>62</v>
      </c>
      <c r="H27" s="14">
        <v>1100</v>
      </c>
      <c r="I27" s="15">
        <v>628.8</v>
      </c>
      <c r="J27" s="15">
        <v>5.21</v>
      </c>
      <c r="K27" s="27"/>
      <c r="L27" s="24">
        <v>0.7857142857142857</v>
      </c>
      <c r="M27" s="25">
        <v>7</v>
      </c>
      <c r="N27" s="24">
        <v>0.8791946308724831</v>
      </c>
      <c r="O27" s="25">
        <v>5</v>
      </c>
      <c r="P27" s="24">
        <v>0.8668885191347754</v>
      </c>
      <c r="Q27" s="25">
        <v>9</v>
      </c>
      <c r="R27" s="36">
        <v>634.6975</v>
      </c>
      <c r="S27" s="24">
        <v>0.785</v>
      </c>
      <c r="T27" s="25">
        <v>4</v>
      </c>
      <c r="U27" s="26">
        <v>0.8521327110616214</v>
      </c>
      <c r="V27" s="25">
        <v>3</v>
      </c>
    </row>
    <row r="28" spans="1:22" ht="15">
      <c r="A28" s="20" t="s">
        <v>65</v>
      </c>
      <c r="B28" s="20" t="s">
        <v>66</v>
      </c>
      <c r="C28" s="20">
        <v>3</v>
      </c>
      <c r="D28" s="20">
        <v>34</v>
      </c>
      <c r="E28" s="20" t="s">
        <v>25</v>
      </c>
      <c r="F28" s="28">
        <v>31</v>
      </c>
      <c r="G28" s="20" t="s">
        <v>62</v>
      </c>
      <c r="H28" s="14">
        <v>1075</v>
      </c>
      <c r="I28" s="15">
        <v>616.8</v>
      </c>
      <c r="J28" s="15">
        <v>4.65</v>
      </c>
      <c r="K28" s="27"/>
      <c r="L28" s="24">
        <v>0.7678571428571429</v>
      </c>
      <c r="M28" s="25">
        <v>8</v>
      </c>
      <c r="N28" s="24">
        <v>0.8624161073825503</v>
      </c>
      <c r="O28" s="25">
        <v>7</v>
      </c>
      <c r="P28" s="24">
        <v>0.7737104825291182</v>
      </c>
      <c r="Q28" s="25">
        <v>13</v>
      </c>
      <c r="R28" s="36">
        <v>622.1218749999999</v>
      </c>
      <c r="S28" s="24">
        <v>0.642</v>
      </c>
      <c r="T28" s="25">
        <v>7</v>
      </c>
      <c r="U28" s="26">
        <v>0.8121646787951688</v>
      </c>
      <c r="V28" s="25">
        <v>5</v>
      </c>
    </row>
    <row r="29" spans="1:22" ht="15">
      <c r="A29" s="20" t="s">
        <v>67</v>
      </c>
      <c r="B29" s="20" t="s">
        <v>68</v>
      </c>
      <c r="C29" s="20">
        <v>3</v>
      </c>
      <c r="D29" s="20">
        <v>41</v>
      </c>
      <c r="E29" s="20" t="s">
        <v>25</v>
      </c>
      <c r="F29" s="28">
        <v>34</v>
      </c>
      <c r="G29" s="20" t="s">
        <v>62</v>
      </c>
      <c r="H29" s="14">
        <v>775</v>
      </c>
      <c r="I29" s="15">
        <v>487.2</v>
      </c>
      <c r="J29" s="15">
        <v>3.46</v>
      </c>
      <c r="K29" s="27"/>
      <c r="L29" s="24">
        <v>0.5535714285714286</v>
      </c>
      <c r="M29" s="25">
        <v>14</v>
      </c>
      <c r="N29" s="24">
        <v>0.6812080536912751</v>
      </c>
      <c r="O29" s="25">
        <v>12</v>
      </c>
      <c r="P29" s="24">
        <v>0.5757071547420965</v>
      </c>
      <c r="Q29" s="25">
        <v>15</v>
      </c>
      <c r="R29" s="36">
        <v>491.14437499999997</v>
      </c>
      <c r="S29" s="24">
        <v>0.214</v>
      </c>
      <c r="T29" s="25">
        <v>12</v>
      </c>
      <c r="U29" s="26">
        <v>0.6176486277265599</v>
      </c>
      <c r="V29" s="25">
        <v>8</v>
      </c>
    </row>
    <row r="30" spans="1:22" ht="15">
      <c r="A30" s="20" t="s">
        <v>23</v>
      </c>
      <c r="B30" s="20" t="s">
        <v>69</v>
      </c>
      <c r="C30" s="20">
        <v>3</v>
      </c>
      <c r="D30" s="20">
        <v>38</v>
      </c>
      <c r="E30" s="20" t="s">
        <v>25</v>
      </c>
      <c r="F30" s="28">
        <v>38</v>
      </c>
      <c r="G30" s="20" t="s">
        <v>62</v>
      </c>
      <c r="H30" s="14">
        <v>1400</v>
      </c>
      <c r="I30" s="15">
        <v>597.6</v>
      </c>
      <c r="J30" s="15">
        <v>5.32</v>
      </c>
      <c r="K30" s="27"/>
      <c r="L30" s="24">
        <v>1</v>
      </c>
      <c r="M30" s="25">
        <v>1</v>
      </c>
      <c r="N30" s="24">
        <v>0.8355704697986577</v>
      </c>
      <c r="O30" s="25">
        <v>8</v>
      </c>
      <c r="P30" s="24">
        <v>0.8851913477537439</v>
      </c>
      <c r="Q30" s="25">
        <v>8</v>
      </c>
      <c r="R30" s="36">
        <v>603.7950000000001</v>
      </c>
      <c r="S30" s="24">
        <v>0.5</v>
      </c>
      <c r="T30" s="25">
        <v>8</v>
      </c>
      <c r="U30" s="26">
        <v>0.891564115735519</v>
      </c>
      <c r="V30" s="25">
        <v>6</v>
      </c>
    </row>
    <row r="31" spans="1:22" ht="15">
      <c r="A31" s="20" t="s">
        <v>70</v>
      </c>
      <c r="B31" s="20" t="s">
        <v>71</v>
      </c>
      <c r="C31" s="20">
        <v>3</v>
      </c>
      <c r="D31" s="20">
        <v>48</v>
      </c>
      <c r="E31" s="20" t="s">
        <v>25</v>
      </c>
      <c r="F31" s="28">
        <v>39</v>
      </c>
      <c r="G31" s="20" t="s">
        <v>62</v>
      </c>
      <c r="H31" s="14">
        <v>1050</v>
      </c>
      <c r="I31" s="15">
        <v>660</v>
      </c>
      <c r="J31" s="15">
        <v>5.34</v>
      </c>
      <c r="K31" s="27"/>
      <c r="L31" s="24">
        <v>0.75</v>
      </c>
      <c r="M31" s="25">
        <v>9</v>
      </c>
      <c r="N31" s="24">
        <v>0.9228187919463087</v>
      </c>
      <c r="O31" s="25">
        <v>3</v>
      </c>
      <c r="P31" s="24">
        <v>0.8885191347753744</v>
      </c>
      <c r="Q31" s="25">
        <v>7</v>
      </c>
      <c r="R31" s="36">
        <v>665.99625</v>
      </c>
      <c r="S31" s="24">
        <v>0.928</v>
      </c>
      <c r="T31" s="25">
        <v>3</v>
      </c>
      <c r="U31" s="26">
        <v>0.8693241968084512</v>
      </c>
      <c r="V31" s="25">
        <v>2</v>
      </c>
    </row>
    <row r="32" spans="1:22" ht="15">
      <c r="A32" s="20" t="s">
        <v>72</v>
      </c>
      <c r="B32" s="20" t="s">
        <v>73</v>
      </c>
      <c r="C32" s="20">
        <v>3</v>
      </c>
      <c r="D32" s="20">
        <v>45</v>
      </c>
      <c r="E32" s="20" t="s">
        <v>25</v>
      </c>
      <c r="F32" s="28">
        <v>42</v>
      </c>
      <c r="G32" s="20" t="s">
        <v>62</v>
      </c>
      <c r="H32" s="14">
        <v>900</v>
      </c>
      <c r="I32" s="15">
        <v>472.8</v>
      </c>
      <c r="J32" s="15">
        <v>6.01</v>
      </c>
      <c r="K32" s="27"/>
      <c r="L32" s="24">
        <v>0.6428571428571429</v>
      </c>
      <c r="M32" s="25">
        <v>12</v>
      </c>
      <c r="N32" s="24">
        <v>0.6610738255033557</v>
      </c>
      <c r="O32" s="25">
        <v>13</v>
      </c>
      <c r="P32" s="24">
        <v>1</v>
      </c>
      <c r="Q32" s="25">
        <v>1</v>
      </c>
      <c r="R32" s="36">
        <v>479.3725</v>
      </c>
      <c r="S32" s="24">
        <v>0.142</v>
      </c>
      <c r="T32" s="25">
        <v>13</v>
      </c>
      <c r="U32" s="26">
        <v>0.7581975071907958</v>
      </c>
      <c r="V32" s="25">
        <v>9</v>
      </c>
    </row>
    <row r="33" spans="1:22" ht="15">
      <c r="A33" s="20" t="s">
        <v>74</v>
      </c>
      <c r="B33" s="20" t="s">
        <v>75</v>
      </c>
      <c r="C33" s="20">
        <v>3</v>
      </c>
      <c r="D33" s="20">
        <v>33</v>
      </c>
      <c r="E33" s="20" t="s">
        <v>25</v>
      </c>
      <c r="F33" s="28">
        <v>54</v>
      </c>
      <c r="G33" s="20" t="s">
        <v>62</v>
      </c>
      <c r="H33" s="14">
        <v>750</v>
      </c>
      <c r="I33" s="15">
        <v>621.6</v>
      </c>
      <c r="J33" s="15">
        <v>4.89</v>
      </c>
      <c r="K33" s="27"/>
      <c r="L33" s="24">
        <v>0.5357142857142857</v>
      </c>
      <c r="M33" s="25">
        <v>15</v>
      </c>
      <c r="N33" s="24">
        <v>0.8691275167785235</v>
      </c>
      <c r="O33" s="25">
        <v>6</v>
      </c>
      <c r="P33" s="24">
        <v>0.8136439267886855</v>
      </c>
      <c r="Q33" s="25">
        <v>10</v>
      </c>
      <c r="R33" s="36">
        <v>626.95875</v>
      </c>
      <c r="S33" s="24">
        <v>0.714</v>
      </c>
      <c r="T33" s="25">
        <v>6</v>
      </c>
      <c r="U33" s="26">
        <v>0.7691291320155127</v>
      </c>
      <c r="V33" s="25">
        <v>4</v>
      </c>
    </row>
    <row r="34" spans="1:22" ht="15">
      <c r="A34" s="20" t="s">
        <v>76</v>
      </c>
      <c r="B34" s="20" t="s">
        <v>77</v>
      </c>
      <c r="C34" s="20">
        <v>3</v>
      </c>
      <c r="D34" s="20">
        <v>37</v>
      </c>
      <c r="E34" s="20" t="s">
        <v>25</v>
      </c>
      <c r="F34" s="28">
        <v>54</v>
      </c>
      <c r="G34" s="20" t="s">
        <v>62</v>
      </c>
      <c r="H34" s="14">
        <v>1400</v>
      </c>
      <c r="I34" s="15">
        <v>547.2</v>
      </c>
      <c r="J34" s="15">
        <v>4.74</v>
      </c>
      <c r="K34" s="27"/>
      <c r="L34" s="24">
        <v>1</v>
      </c>
      <c r="M34" s="25">
        <v>1</v>
      </c>
      <c r="N34" s="24">
        <v>0.7651006711409396</v>
      </c>
      <c r="O34" s="25">
        <v>10</v>
      </c>
      <c r="P34" s="24">
        <v>0.788685524126456</v>
      </c>
      <c r="Q34" s="25">
        <v>12</v>
      </c>
      <c r="R34" s="36">
        <v>552.815</v>
      </c>
      <c r="S34" s="24">
        <v>0.428</v>
      </c>
      <c r="T34" s="25">
        <v>10</v>
      </c>
      <c r="U34" s="26">
        <v>0.8309009592513596</v>
      </c>
      <c r="V34" s="25">
        <v>7</v>
      </c>
    </row>
    <row r="35" spans="1:22" ht="15">
      <c r="A35" s="20" t="s">
        <v>78</v>
      </c>
      <c r="B35" s="20" t="s">
        <v>79</v>
      </c>
      <c r="C35" s="20">
        <v>3</v>
      </c>
      <c r="D35" s="20">
        <v>36</v>
      </c>
      <c r="E35" s="20" t="s">
        <v>25</v>
      </c>
      <c r="F35" s="28">
        <v>60</v>
      </c>
      <c r="G35" s="20" t="s">
        <v>62</v>
      </c>
      <c r="H35" s="14">
        <v>850</v>
      </c>
      <c r="I35" s="15">
        <v>100.8</v>
      </c>
      <c r="J35" s="15">
        <v>4.82</v>
      </c>
      <c r="K35" s="27"/>
      <c r="L35" s="24">
        <v>0.6071428571428571</v>
      </c>
      <c r="M35" s="25">
        <v>13</v>
      </c>
      <c r="N35" s="24">
        <v>0.14093959731543623</v>
      </c>
      <c r="O35" s="25">
        <v>15</v>
      </c>
      <c r="P35" s="24">
        <v>0.8019966722129784</v>
      </c>
      <c r="Q35" s="25">
        <v>11</v>
      </c>
      <c r="R35" s="36">
        <v>106.15125</v>
      </c>
      <c r="S35" s="24">
        <v>0</v>
      </c>
      <c r="T35" s="25">
        <v>14</v>
      </c>
      <c r="U35" s="26">
        <v>0.4558075347415541</v>
      </c>
      <c r="V35" s="25">
        <v>10</v>
      </c>
    </row>
    <row r="36" spans="1:22" ht="15">
      <c r="A36" s="20" t="s">
        <v>80</v>
      </c>
      <c r="B36" s="20" t="s">
        <v>81</v>
      </c>
      <c r="C36" s="20">
        <v>3</v>
      </c>
      <c r="D36" s="20">
        <v>44</v>
      </c>
      <c r="E36" s="20" t="s">
        <v>52</v>
      </c>
      <c r="F36" s="28">
        <v>31</v>
      </c>
      <c r="G36" s="20" t="s">
        <v>62</v>
      </c>
      <c r="H36" s="14">
        <v>1075</v>
      </c>
      <c r="I36" s="15">
        <v>487.2</v>
      </c>
      <c r="J36" s="15">
        <v>5.19</v>
      </c>
      <c r="K36" s="27"/>
      <c r="L36" s="24">
        <v>1</v>
      </c>
      <c r="M36" s="25">
        <v>1</v>
      </c>
      <c r="N36" s="24">
        <v>0.7490774907749077</v>
      </c>
      <c r="O36" s="25">
        <v>4</v>
      </c>
      <c r="P36" s="24">
        <v>0.9866920152091256</v>
      </c>
      <c r="Q36" s="25">
        <v>2</v>
      </c>
      <c r="R36" s="36">
        <v>493.0007954545454</v>
      </c>
      <c r="S36" s="24">
        <v>0.25</v>
      </c>
      <c r="T36" s="25">
        <v>4</v>
      </c>
      <c r="U36" s="26">
        <v>0.8830924754114461</v>
      </c>
      <c r="V36" s="25">
        <v>4</v>
      </c>
    </row>
    <row r="37" spans="1:22" ht="15">
      <c r="A37" s="20" t="s">
        <v>82</v>
      </c>
      <c r="B37" s="20" t="s">
        <v>83</v>
      </c>
      <c r="C37" s="20">
        <v>3</v>
      </c>
      <c r="D37" s="20">
        <v>42</v>
      </c>
      <c r="E37" s="20" t="s">
        <v>52</v>
      </c>
      <c r="F37" s="28">
        <v>32</v>
      </c>
      <c r="G37" s="20" t="s">
        <v>62</v>
      </c>
      <c r="H37" s="14">
        <v>700</v>
      </c>
      <c r="I37" s="15">
        <v>398.4</v>
      </c>
      <c r="J37" s="15">
        <v>3.95</v>
      </c>
      <c r="K37" s="27"/>
      <c r="L37" s="24">
        <v>0.6511627906976745</v>
      </c>
      <c r="M37" s="25">
        <v>5</v>
      </c>
      <c r="N37" s="24">
        <v>0.6125461254612546</v>
      </c>
      <c r="O37" s="25">
        <v>5</v>
      </c>
      <c r="P37" s="24">
        <v>0.7509505703422054</v>
      </c>
      <c r="Q37" s="25">
        <v>5</v>
      </c>
      <c r="R37" s="36">
        <v>402.7477272727272</v>
      </c>
      <c r="S37" s="24">
        <v>0</v>
      </c>
      <c r="T37" s="25">
        <v>5</v>
      </c>
      <c r="U37" s="26">
        <v>0.6637216252346448</v>
      </c>
      <c r="V37" s="25">
        <v>5</v>
      </c>
    </row>
    <row r="38" spans="1:22" ht="15">
      <c r="A38" s="20" t="s">
        <v>70</v>
      </c>
      <c r="B38" s="20" t="s">
        <v>84</v>
      </c>
      <c r="C38" s="20">
        <v>3</v>
      </c>
      <c r="D38" s="20">
        <v>47</v>
      </c>
      <c r="E38" s="20" t="s">
        <v>52</v>
      </c>
      <c r="F38" s="28">
        <v>36</v>
      </c>
      <c r="G38" s="20" t="s">
        <v>62</v>
      </c>
      <c r="H38" s="14">
        <v>1000</v>
      </c>
      <c r="I38" s="15">
        <v>516</v>
      </c>
      <c r="J38" s="15">
        <v>5.26</v>
      </c>
      <c r="K38" s="27"/>
      <c r="L38" s="24">
        <v>0.9302325581395349</v>
      </c>
      <c r="M38" s="25">
        <v>3</v>
      </c>
      <c r="N38" s="24">
        <v>0.7933579335793358</v>
      </c>
      <c r="O38" s="25">
        <v>3</v>
      </c>
      <c r="P38" s="24">
        <v>1</v>
      </c>
      <c r="Q38" s="25">
        <v>1</v>
      </c>
      <c r="R38" s="36">
        <v>521.8281818181819</v>
      </c>
      <c r="S38" s="24">
        <v>0.5</v>
      </c>
      <c r="T38" s="25">
        <v>3</v>
      </c>
      <c r="U38" s="26">
        <v>0.8895692096455847</v>
      </c>
      <c r="V38" s="25">
        <v>3</v>
      </c>
    </row>
    <row r="39" spans="1:22" ht="15">
      <c r="A39" s="20" t="s">
        <v>27</v>
      </c>
      <c r="B39" s="20" t="s">
        <v>85</v>
      </c>
      <c r="C39" s="20">
        <v>3</v>
      </c>
      <c r="D39" s="20">
        <v>35</v>
      </c>
      <c r="E39" s="20" t="s">
        <v>52</v>
      </c>
      <c r="F39" s="28">
        <v>38</v>
      </c>
      <c r="G39" s="20" t="s">
        <v>62</v>
      </c>
      <c r="H39" s="14">
        <v>800</v>
      </c>
      <c r="I39" s="15">
        <v>650.4</v>
      </c>
      <c r="J39" s="15">
        <v>4.94</v>
      </c>
      <c r="K39" s="27"/>
      <c r="L39" s="24">
        <v>0.7441860465116279</v>
      </c>
      <c r="M39" s="25">
        <v>4</v>
      </c>
      <c r="N39" s="24">
        <v>1</v>
      </c>
      <c r="O39" s="25">
        <v>1</v>
      </c>
      <c r="P39" s="24">
        <v>0.9391634980988595</v>
      </c>
      <c r="Q39" s="25">
        <v>3</v>
      </c>
      <c r="R39" s="36">
        <v>655.7945454545455</v>
      </c>
      <c r="S39" s="24">
        <v>1</v>
      </c>
      <c r="T39" s="25">
        <v>1</v>
      </c>
      <c r="U39" s="26">
        <v>0.9177955610575649</v>
      </c>
      <c r="V39" s="25">
        <v>1</v>
      </c>
    </row>
    <row r="40" spans="1:22" ht="15">
      <c r="A40" s="20" t="s">
        <v>33</v>
      </c>
      <c r="B40" s="20" t="s">
        <v>86</v>
      </c>
      <c r="C40" s="20">
        <v>3</v>
      </c>
      <c r="D40" s="20">
        <v>43</v>
      </c>
      <c r="E40" s="20" t="s">
        <v>52</v>
      </c>
      <c r="F40" s="28">
        <v>44</v>
      </c>
      <c r="G40" s="20" t="s">
        <v>62</v>
      </c>
      <c r="H40" s="14">
        <v>1050</v>
      </c>
      <c r="I40" s="15">
        <v>600</v>
      </c>
      <c r="J40" s="15">
        <v>4.76</v>
      </c>
      <c r="K40" s="27"/>
      <c r="L40" s="24">
        <v>0.9767441860465116</v>
      </c>
      <c r="M40" s="25">
        <v>2</v>
      </c>
      <c r="N40" s="24">
        <v>0.922509225092251</v>
      </c>
      <c r="O40" s="25">
        <v>2</v>
      </c>
      <c r="P40" s="24">
        <v>0.9049429657794676</v>
      </c>
      <c r="Q40" s="25">
        <v>4</v>
      </c>
      <c r="R40" s="36">
        <v>605.3565909090909</v>
      </c>
      <c r="S40" s="24">
        <v>0.75</v>
      </c>
      <c r="T40" s="25">
        <v>2</v>
      </c>
      <c r="U40" s="26">
        <v>0.9307980875369811</v>
      </c>
      <c r="V40" s="25">
        <v>2</v>
      </c>
    </row>
    <row r="43" spans="1:22" ht="15">
      <c r="A43" s="7" t="s">
        <v>113</v>
      </c>
      <c r="B43" s="7"/>
      <c r="C43" s="7"/>
      <c r="D43" s="7"/>
      <c r="E43" s="7"/>
      <c r="F43" s="7"/>
      <c r="G43" s="3" t="s">
        <v>1</v>
      </c>
      <c r="H43" s="4">
        <v>0.25</v>
      </c>
      <c r="I43" s="4">
        <v>0.45</v>
      </c>
      <c r="J43" s="4">
        <v>0.3</v>
      </c>
      <c r="K43" s="5"/>
      <c r="L43" s="6"/>
      <c r="M43" s="6"/>
      <c r="N43" s="6"/>
      <c r="O43" s="6"/>
      <c r="P43" s="6"/>
      <c r="Q43" s="6"/>
      <c r="R43" s="33">
        <v>1</v>
      </c>
      <c r="S43" s="7"/>
      <c r="T43" s="8"/>
      <c r="U43" s="7"/>
      <c r="V43" s="7"/>
    </row>
    <row r="44" spans="1:22" ht="39">
      <c r="A44" s="9" t="s">
        <v>2</v>
      </c>
      <c r="B44" s="9" t="s">
        <v>3</v>
      </c>
      <c r="C44" s="9" t="s">
        <v>4</v>
      </c>
      <c r="D44" s="9" t="s">
        <v>5</v>
      </c>
      <c r="E44" s="9" t="s">
        <v>6</v>
      </c>
      <c r="F44" s="9" t="s">
        <v>7</v>
      </c>
      <c r="G44" s="9" t="s">
        <v>8</v>
      </c>
      <c r="H44" s="9" t="s">
        <v>9</v>
      </c>
      <c r="I44" s="9" t="s">
        <v>10</v>
      </c>
      <c r="J44" s="9" t="s">
        <v>11</v>
      </c>
      <c r="K44" s="9"/>
      <c r="L44" s="9" t="s">
        <v>12</v>
      </c>
      <c r="M44" s="9" t="s">
        <v>13</v>
      </c>
      <c r="N44" s="9" t="s">
        <v>14</v>
      </c>
      <c r="O44" s="9" t="s">
        <v>15</v>
      </c>
      <c r="P44" s="9" t="s">
        <v>16</v>
      </c>
      <c r="Q44" s="9" t="s">
        <v>17</v>
      </c>
      <c r="R44" s="34" t="s">
        <v>18</v>
      </c>
      <c r="S44" s="9" t="s">
        <v>19</v>
      </c>
      <c r="T44" s="9" t="s">
        <v>20</v>
      </c>
      <c r="U44" s="9" t="s">
        <v>21</v>
      </c>
      <c r="V44" s="10" t="s">
        <v>22</v>
      </c>
    </row>
    <row r="45" spans="1:22" ht="15">
      <c r="A45" s="29" t="s">
        <v>87</v>
      </c>
      <c r="B45" s="29" t="s">
        <v>74</v>
      </c>
      <c r="C45" s="29">
        <v>4</v>
      </c>
      <c r="D45" s="29">
        <v>64</v>
      </c>
      <c r="E45" s="31" t="s">
        <v>25</v>
      </c>
      <c r="F45" s="29">
        <v>26</v>
      </c>
      <c r="G45" s="29" t="s">
        <v>88</v>
      </c>
      <c r="H45" s="32">
        <v>675</v>
      </c>
      <c r="I45" s="32">
        <v>254.4</v>
      </c>
      <c r="J45" s="32">
        <v>2.23</v>
      </c>
      <c r="K45" s="29"/>
      <c r="L45" s="30">
        <v>1</v>
      </c>
      <c r="M45" s="29">
        <v>1</v>
      </c>
      <c r="N45" s="30">
        <v>0.654320987654321</v>
      </c>
      <c r="O45" s="29">
        <v>7</v>
      </c>
      <c r="P45" s="30">
        <v>0.7170418006430869</v>
      </c>
      <c r="Q45" s="29">
        <v>15</v>
      </c>
      <c r="R45" s="37">
        <v>257.051875</v>
      </c>
      <c r="S45" s="30">
        <v>0.666</v>
      </c>
      <c r="T45" s="29">
        <v>8</v>
      </c>
      <c r="U45" s="30">
        <v>0.7595569846373705</v>
      </c>
      <c r="V45" s="29">
        <v>6</v>
      </c>
    </row>
    <row r="46" spans="1:22" ht="15">
      <c r="A46" s="29" t="s">
        <v>89</v>
      </c>
      <c r="B46" s="29" t="s">
        <v>90</v>
      </c>
      <c r="C46" s="29">
        <v>4</v>
      </c>
      <c r="D46" s="29">
        <v>56</v>
      </c>
      <c r="E46" s="31" t="s">
        <v>25</v>
      </c>
      <c r="F46" s="29">
        <v>36</v>
      </c>
      <c r="G46" s="29" t="s">
        <v>91</v>
      </c>
      <c r="H46" s="32">
        <v>200</v>
      </c>
      <c r="I46" s="32">
        <v>264</v>
      </c>
      <c r="J46" s="32">
        <v>2.7</v>
      </c>
      <c r="K46" s="29"/>
      <c r="L46" s="30">
        <v>0.2962962962962963</v>
      </c>
      <c r="M46" s="29">
        <v>20</v>
      </c>
      <c r="N46" s="30">
        <v>0.6790123456790124</v>
      </c>
      <c r="O46" s="29">
        <v>6</v>
      </c>
      <c r="P46" s="30">
        <v>0.8681672025723474</v>
      </c>
      <c r="Q46" s="29">
        <v>5</v>
      </c>
      <c r="R46" s="37">
        <v>266.825</v>
      </c>
      <c r="S46" s="30">
        <v>0.761</v>
      </c>
      <c r="T46" s="29">
        <v>6</v>
      </c>
      <c r="U46" s="30">
        <v>0.6400797904013338</v>
      </c>
      <c r="V46" s="29">
        <v>8</v>
      </c>
    </row>
    <row r="47" spans="1:22" ht="15">
      <c r="A47" s="29" t="s">
        <v>92</v>
      </c>
      <c r="B47" s="29" t="s">
        <v>93</v>
      </c>
      <c r="C47" s="29">
        <v>4</v>
      </c>
      <c r="D47" s="29">
        <v>57</v>
      </c>
      <c r="E47" s="31" t="s">
        <v>25</v>
      </c>
      <c r="F47" s="29">
        <v>37</v>
      </c>
      <c r="G47" s="29" t="s">
        <v>91</v>
      </c>
      <c r="H47" s="32">
        <v>325</v>
      </c>
      <c r="I47" s="32">
        <v>211.2</v>
      </c>
      <c r="J47" s="32">
        <v>2.35</v>
      </c>
      <c r="K47" s="29"/>
      <c r="L47" s="30">
        <v>0.48148148148148145</v>
      </c>
      <c r="M47" s="29">
        <v>18</v>
      </c>
      <c r="N47" s="30">
        <v>0.5432098765432098</v>
      </c>
      <c r="O47" s="29">
        <v>12</v>
      </c>
      <c r="P47" s="30">
        <v>0.7556270096463024</v>
      </c>
      <c r="Q47" s="29">
        <v>10</v>
      </c>
      <c r="R47" s="37">
        <v>213.75312499999998</v>
      </c>
      <c r="S47" s="30">
        <v>0.476</v>
      </c>
      <c r="T47" s="29">
        <v>12</v>
      </c>
      <c r="U47" s="30">
        <v>0.5915029177087054</v>
      </c>
      <c r="V47" s="29">
        <v>12</v>
      </c>
    </row>
    <row r="48" spans="1:22" ht="15">
      <c r="A48" s="29" t="s">
        <v>50</v>
      </c>
      <c r="B48" s="29" t="s">
        <v>94</v>
      </c>
      <c r="C48" s="29">
        <v>4</v>
      </c>
      <c r="D48" s="29">
        <v>49</v>
      </c>
      <c r="E48" s="31" t="s">
        <v>25</v>
      </c>
      <c r="F48" s="29">
        <v>41</v>
      </c>
      <c r="G48" s="29" t="s">
        <v>95</v>
      </c>
      <c r="H48" s="32">
        <v>475</v>
      </c>
      <c r="I48" s="32">
        <v>279.6</v>
      </c>
      <c r="J48" s="32">
        <v>2.25</v>
      </c>
      <c r="K48" s="29"/>
      <c r="L48" s="30">
        <v>0.7037037037037037</v>
      </c>
      <c r="M48" s="29">
        <v>10</v>
      </c>
      <c r="N48" s="30">
        <v>0.7191358024691359</v>
      </c>
      <c r="O48" s="29">
        <v>5</v>
      </c>
      <c r="P48" s="30">
        <v>0.7234726688102894</v>
      </c>
      <c r="Q48" s="29">
        <v>12</v>
      </c>
      <c r="R48" s="37">
        <v>282.146875</v>
      </c>
      <c r="S48" s="30">
        <v>0.809</v>
      </c>
      <c r="T48" s="29">
        <v>5</v>
      </c>
      <c r="U48" s="30">
        <v>0.7165788376801239</v>
      </c>
      <c r="V48" s="29">
        <v>7</v>
      </c>
    </row>
    <row r="49" spans="1:22" ht="15">
      <c r="A49" s="29" t="s">
        <v>48</v>
      </c>
      <c r="B49" s="29" t="s">
        <v>79</v>
      </c>
      <c r="C49" s="29">
        <v>4</v>
      </c>
      <c r="D49" s="29">
        <v>51</v>
      </c>
      <c r="E49" s="31" t="s">
        <v>25</v>
      </c>
      <c r="F49" s="29">
        <v>41</v>
      </c>
      <c r="G49" s="29" t="s">
        <v>95</v>
      </c>
      <c r="H49" s="32">
        <v>525</v>
      </c>
      <c r="I49" s="32">
        <v>296.4</v>
      </c>
      <c r="J49" s="32">
        <v>2.75</v>
      </c>
      <c r="K49" s="29"/>
      <c r="L49" s="30">
        <v>0.7777777777777778</v>
      </c>
      <c r="M49" s="29">
        <v>6</v>
      </c>
      <c r="N49" s="30">
        <v>0.7623456790123456</v>
      </c>
      <c r="O49" s="29">
        <v>4</v>
      </c>
      <c r="P49" s="30">
        <v>0.8842443729903537</v>
      </c>
      <c r="Q49" s="29">
        <v>3</v>
      </c>
      <c r="R49" s="37">
        <v>299.478125</v>
      </c>
      <c r="S49" s="30">
        <v>0.857</v>
      </c>
      <c r="T49" s="29">
        <v>4</v>
      </c>
      <c r="U49" s="30">
        <v>0.8027733118971061</v>
      </c>
      <c r="V49" s="29">
        <v>3</v>
      </c>
    </row>
    <row r="50" spans="1:22" ht="15">
      <c r="A50" s="29" t="s">
        <v>96</v>
      </c>
      <c r="B50" s="29" t="s">
        <v>97</v>
      </c>
      <c r="C50" s="29">
        <v>4</v>
      </c>
      <c r="D50" s="29">
        <v>63</v>
      </c>
      <c r="E50" s="31" t="s">
        <v>25</v>
      </c>
      <c r="F50" s="29">
        <v>41</v>
      </c>
      <c r="G50" s="29" t="s">
        <v>95</v>
      </c>
      <c r="H50" s="32">
        <v>650</v>
      </c>
      <c r="I50" s="32">
        <v>254.4</v>
      </c>
      <c r="J50" s="32">
        <v>2.51</v>
      </c>
      <c r="K50" s="29"/>
      <c r="L50" s="30">
        <v>0.9629629629629629</v>
      </c>
      <c r="M50" s="29">
        <v>4</v>
      </c>
      <c r="N50" s="30">
        <v>0.654320987654321</v>
      </c>
      <c r="O50" s="29">
        <v>7</v>
      </c>
      <c r="P50" s="30">
        <v>0.8070739549839228</v>
      </c>
      <c r="Q50" s="29">
        <v>7</v>
      </c>
      <c r="R50" s="37">
        <v>257.31625</v>
      </c>
      <c r="S50" s="30">
        <v>0.714</v>
      </c>
      <c r="T50" s="29">
        <v>7</v>
      </c>
      <c r="U50" s="30">
        <v>0.777307371680362</v>
      </c>
      <c r="V50" s="29">
        <v>4</v>
      </c>
    </row>
    <row r="51" spans="1:22" ht="15">
      <c r="A51" s="29" t="s">
        <v>98</v>
      </c>
      <c r="B51" s="29" t="s">
        <v>99</v>
      </c>
      <c r="C51" s="29">
        <v>4</v>
      </c>
      <c r="D51" s="29">
        <v>52</v>
      </c>
      <c r="E51" s="31" t="s">
        <v>25</v>
      </c>
      <c r="F51" s="29">
        <v>60</v>
      </c>
      <c r="G51" s="29" t="s">
        <v>100</v>
      </c>
      <c r="H51" s="32">
        <v>375</v>
      </c>
      <c r="I51" s="32">
        <v>243.6</v>
      </c>
      <c r="J51" s="32">
        <v>2.07</v>
      </c>
      <c r="K51" s="29"/>
      <c r="L51" s="30">
        <v>0.5555555555555556</v>
      </c>
      <c r="M51" s="29">
        <v>16</v>
      </c>
      <c r="N51" s="30">
        <v>0.6265432098765432</v>
      </c>
      <c r="O51" s="29">
        <v>11</v>
      </c>
      <c r="P51" s="30">
        <v>0.6655948553054662</v>
      </c>
      <c r="Q51" s="29">
        <v>18</v>
      </c>
      <c r="R51" s="37">
        <v>245.904375</v>
      </c>
      <c r="S51" s="30">
        <v>0.523</v>
      </c>
      <c r="T51" s="29">
        <v>11</v>
      </c>
      <c r="U51" s="30">
        <v>0.6205117899249732</v>
      </c>
      <c r="V51" s="29">
        <v>9</v>
      </c>
    </row>
    <row r="52" spans="1:22" ht="15">
      <c r="A52" s="29" t="s">
        <v>101</v>
      </c>
      <c r="B52" s="29" t="s">
        <v>102</v>
      </c>
      <c r="C52" s="29">
        <v>5</v>
      </c>
      <c r="D52" s="29">
        <v>75</v>
      </c>
      <c r="E52" s="31" t="s">
        <v>25</v>
      </c>
      <c r="F52" s="29">
        <v>24</v>
      </c>
      <c r="G52" s="29" t="s">
        <v>103</v>
      </c>
      <c r="H52" s="32">
        <v>450</v>
      </c>
      <c r="I52" s="32">
        <v>307.2</v>
      </c>
      <c r="J52" s="32">
        <v>3.11</v>
      </c>
      <c r="K52" s="29"/>
      <c r="L52" s="30">
        <v>0.6666666666666666</v>
      </c>
      <c r="M52" s="29">
        <v>12</v>
      </c>
      <c r="N52" s="30">
        <v>0.7901234567901234</v>
      </c>
      <c r="O52" s="29">
        <v>3</v>
      </c>
      <c r="P52" s="30">
        <v>1</v>
      </c>
      <c r="Q52" s="29">
        <v>1</v>
      </c>
      <c r="R52" s="37">
        <v>310.59125</v>
      </c>
      <c r="S52" s="30">
        <v>0.904</v>
      </c>
      <c r="T52" s="29">
        <v>3</v>
      </c>
      <c r="U52" s="30">
        <v>0.8222222222222222</v>
      </c>
      <c r="V52" s="29">
        <v>2</v>
      </c>
    </row>
    <row r="53" spans="1:22" ht="15">
      <c r="A53" s="29" t="s">
        <v>35</v>
      </c>
      <c r="B53" s="29" t="s">
        <v>104</v>
      </c>
      <c r="C53" s="29">
        <v>5</v>
      </c>
      <c r="D53" s="29">
        <v>74</v>
      </c>
      <c r="E53" s="31" t="s">
        <v>25</v>
      </c>
      <c r="F53" s="29">
        <v>37</v>
      </c>
      <c r="G53" s="29" t="s">
        <v>91</v>
      </c>
      <c r="H53" s="32">
        <v>425</v>
      </c>
      <c r="I53" s="32">
        <v>247.2</v>
      </c>
      <c r="J53" s="32">
        <v>1.74</v>
      </c>
      <c r="K53" s="29"/>
      <c r="L53" s="30">
        <v>0.6296296296296297</v>
      </c>
      <c r="M53" s="29">
        <v>14</v>
      </c>
      <c r="N53" s="30">
        <v>0.6358024691358024</v>
      </c>
      <c r="O53" s="29">
        <v>10</v>
      </c>
      <c r="P53" s="30">
        <v>0.5594855305466239</v>
      </c>
      <c r="Q53" s="29">
        <v>20</v>
      </c>
      <c r="R53" s="37">
        <v>249.205625</v>
      </c>
      <c r="S53" s="30">
        <v>0.571</v>
      </c>
      <c r="T53" s="29">
        <v>10</v>
      </c>
      <c r="U53" s="30">
        <v>0.6113641776825057</v>
      </c>
      <c r="V53" s="29">
        <v>11</v>
      </c>
    </row>
    <row r="54" spans="1:22" ht="15">
      <c r="A54" s="29" t="s">
        <v>105</v>
      </c>
      <c r="B54" s="29" t="s">
        <v>106</v>
      </c>
      <c r="C54" s="29">
        <v>5</v>
      </c>
      <c r="D54" s="29">
        <v>71</v>
      </c>
      <c r="E54" s="31" t="s">
        <v>25</v>
      </c>
      <c r="F54" s="29">
        <v>46</v>
      </c>
      <c r="G54" s="29" t="s">
        <v>95</v>
      </c>
      <c r="H54" s="32">
        <v>425</v>
      </c>
      <c r="I54" s="32">
        <v>192</v>
      </c>
      <c r="J54" s="32">
        <v>2.17</v>
      </c>
      <c r="K54" s="29"/>
      <c r="L54" s="30">
        <v>0.6296296296296297</v>
      </c>
      <c r="M54" s="29">
        <v>14</v>
      </c>
      <c r="N54" s="30">
        <v>0.49382716049382713</v>
      </c>
      <c r="O54" s="29">
        <v>13</v>
      </c>
      <c r="P54" s="30">
        <v>0.6977491961414791</v>
      </c>
      <c r="Q54" s="29">
        <v>17</v>
      </c>
      <c r="R54" s="37">
        <v>194.435625</v>
      </c>
      <c r="S54" s="30">
        <v>0.428</v>
      </c>
      <c r="T54" s="29">
        <v>13</v>
      </c>
      <c r="U54" s="30">
        <v>0.5889543884720734</v>
      </c>
      <c r="V54" s="29">
        <v>13</v>
      </c>
    </row>
    <row r="55" spans="1:22" ht="15">
      <c r="A55" s="29" t="s">
        <v>107</v>
      </c>
      <c r="B55" s="29" t="s">
        <v>108</v>
      </c>
      <c r="C55" s="29">
        <v>5</v>
      </c>
      <c r="D55" s="29">
        <v>73</v>
      </c>
      <c r="E55" s="31" t="s">
        <v>25</v>
      </c>
      <c r="F55" s="29">
        <v>60</v>
      </c>
      <c r="G55" s="29" t="s">
        <v>100</v>
      </c>
      <c r="H55" s="32">
        <v>500</v>
      </c>
      <c r="I55" s="32">
        <v>319.2</v>
      </c>
      <c r="J55" s="32">
        <v>2.24</v>
      </c>
      <c r="K55" s="29"/>
      <c r="L55" s="30">
        <v>0.7407407407407407</v>
      </c>
      <c r="M55" s="29">
        <v>8</v>
      </c>
      <c r="N55" s="30">
        <v>0.8209876543209876</v>
      </c>
      <c r="O55" s="29">
        <v>2</v>
      </c>
      <c r="P55" s="30">
        <v>0.7202572347266882</v>
      </c>
      <c r="Q55" s="29">
        <v>14</v>
      </c>
      <c r="R55" s="37">
        <v>321.7525</v>
      </c>
      <c r="S55" s="30">
        <v>0.952</v>
      </c>
      <c r="T55" s="29">
        <v>2</v>
      </c>
      <c r="U55" s="30">
        <v>0.770706800047636</v>
      </c>
      <c r="V55" s="29">
        <v>5</v>
      </c>
    </row>
    <row r="56" spans="1:22" ht="15">
      <c r="A56" s="29" t="s">
        <v>109</v>
      </c>
      <c r="B56" s="29" t="s">
        <v>110</v>
      </c>
      <c r="C56" s="29">
        <v>5</v>
      </c>
      <c r="D56" s="29">
        <v>72</v>
      </c>
      <c r="E56" s="31" t="s">
        <v>25</v>
      </c>
      <c r="F56" s="29">
        <v>62</v>
      </c>
      <c r="G56" s="29" t="s">
        <v>100</v>
      </c>
      <c r="H56" s="32">
        <v>500</v>
      </c>
      <c r="I56" s="32">
        <v>248.4</v>
      </c>
      <c r="J56" s="32">
        <v>1.49</v>
      </c>
      <c r="K56" s="29"/>
      <c r="L56" s="30">
        <v>0.7407407407407407</v>
      </c>
      <c r="M56" s="29">
        <v>8</v>
      </c>
      <c r="N56" s="30">
        <v>0.6388888888888888</v>
      </c>
      <c r="O56" s="29">
        <v>9</v>
      </c>
      <c r="P56" s="30">
        <v>0.4790996784565917</v>
      </c>
      <c r="Q56" s="29">
        <v>21</v>
      </c>
      <c r="R56" s="37">
        <v>250.20250000000001</v>
      </c>
      <c r="S56" s="30">
        <v>0.619</v>
      </c>
      <c r="T56" s="29">
        <v>9</v>
      </c>
      <c r="U56" s="30">
        <v>0.6164150887221627</v>
      </c>
      <c r="V56" s="29">
        <v>10</v>
      </c>
    </row>
    <row r="57" spans="1:22" ht="15">
      <c r="A57" s="29" t="s">
        <v>111</v>
      </c>
      <c r="B57" s="29" t="s">
        <v>112</v>
      </c>
      <c r="C57" s="29">
        <v>4</v>
      </c>
      <c r="D57" s="29"/>
      <c r="E57" s="31" t="s">
        <v>25</v>
      </c>
      <c r="F57" s="29"/>
      <c r="G57" s="29"/>
      <c r="H57" s="32">
        <v>675</v>
      </c>
      <c r="I57" s="32">
        <v>388.8</v>
      </c>
      <c r="J57" s="32">
        <v>2.5</v>
      </c>
      <c r="K57" s="29"/>
      <c r="L57" s="30">
        <v>1</v>
      </c>
      <c r="M57" s="29">
        <v>1</v>
      </c>
      <c r="N57" s="30">
        <v>1</v>
      </c>
      <c r="O57" s="29">
        <v>1</v>
      </c>
      <c r="P57" s="30">
        <v>0.8038585209003216</v>
      </c>
      <c r="Q57" s="29">
        <v>9</v>
      </c>
      <c r="R57" s="37">
        <v>391.721875</v>
      </c>
      <c r="S57" s="30">
        <v>1</v>
      </c>
      <c r="T57" s="29">
        <v>1</v>
      </c>
      <c r="U57" s="30">
        <v>0.9411575562700965</v>
      </c>
      <c r="V57" s="29">
        <v>1</v>
      </c>
    </row>
    <row r="60" spans="1:22" ht="15">
      <c r="A60" s="7" t="s">
        <v>113</v>
      </c>
      <c r="B60" s="7"/>
      <c r="C60" s="7"/>
      <c r="D60" s="7"/>
      <c r="E60" s="7"/>
      <c r="F60" s="7"/>
      <c r="G60" s="3" t="s">
        <v>1</v>
      </c>
      <c r="H60" s="4">
        <v>0.25</v>
      </c>
      <c r="I60" s="4">
        <v>0.45</v>
      </c>
      <c r="J60" s="4">
        <v>0.3</v>
      </c>
      <c r="K60" s="5"/>
      <c r="L60" s="6"/>
      <c r="M60" s="6"/>
      <c r="N60" s="6"/>
      <c r="O60" s="6"/>
      <c r="P60" s="6"/>
      <c r="Q60" s="6"/>
      <c r="R60" s="33">
        <v>1</v>
      </c>
      <c r="S60" s="7"/>
      <c r="T60" s="8"/>
      <c r="U60" s="7"/>
      <c r="V60" s="7"/>
    </row>
    <row r="61" spans="1:22" ht="39">
      <c r="A61" s="9" t="s">
        <v>2</v>
      </c>
      <c r="B61" s="9" t="s">
        <v>3</v>
      </c>
      <c r="C61" s="9" t="s">
        <v>4</v>
      </c>
      <c r="D61" s="9" t="s">
        <v>5</v>
      </c>
      <c r="E61" s="9" t="s">
        <v>6</v>
      </c>
      <c r="F61" s="9" t="s">
        <v>7</v>
      </c>
      <c r="G61" s="9" t="s">
        <v>8</v>
      </c>
      <c r="H61" s="9" t="s">
        <v>9</v>
      </c>
      <c r="I61" s="9" t="s">
        <v>10</v>
      </c>
      <c r="J61" s="9" t="s">
        <v>11</v>
      </c>
      <c r="K61" s="9"/>
      <c r="L61" s="9" t="s">
        <v>12</v>
      </c>
      <c r="M61" s="9" t="s">
        <v>13</v>
      </c>
      <c r="N61" s="9" t="s">
        <v>14</v>
      </c>
      <c r="O61" s="9" t="s">
        <v>15</v>
      </c>
      <c r="P61" s="9" t="s">
        <v>16</v>
      </c>
      <c r="Q61" s="9" t="s">
        <v>17</v>
      </c>
      <c r="R61" s="34" t="s">
        <v>18</v>
      </c>
      <c r="S61" s="9" t="s">
        <v>19</v>
      </c>
      <c r="T61" s="9" t="s">
        <v>20</v>
      </c>
      <c r="U61" s="9" t="s">
        <v>21</v>
      </c>
      <c r="V61" s="10" t="s">
        <v>22</v>
      </c>
    </row>
    <row r="62" spans="1:22" ht="15">
      <c r="A62" s="29" t="s">
        <v>57</v>
      </c>
      <c r="B62" s="29" t="s">
        <v>114</v>
      </c>
      <c r="C62" s="29">
        <v>4</v>
      </c>
      <c r="D62" s="29">
        <v>54</v>
      </c>
      <c r="E62" s="29" t="s">
        <v>52</v>
      </c>
      <c r="F62" s="29">
        <v>14</v>
      </c>
      <c r="G62" s="29" t="s">
        <v>115</v>
      </c>
      <c r="H62" s="32">
        <v>625</v>
      </c>
      <c r="I62" s="32">
        <v>84</v>
      </c>
      <c r="J62" s="32">
        <v>2.03</v>
      </c>
      <c r="K62" s="29"/>
      <c r="L62" s="30">
        <v>0.9259259259259259</v>
      </c>
      <c r="M62" s="29">
        <v>2</v>
      </c>
      <c r="N62" s="30">
        <v>0.30434782608695654</v>
      </c>
      <c r="O62" s="29">
        <v>14</v>
      </c>
      <c r="P62" s="30">
        <v>0.7122807017543858</v>
      </c>
      <c r="Q62" s="29">
        <v>8</v>
      </c>
      <c r="R62" s="37">
        <v>86.38511363636364</v>
      </c>
      <c r="S62" s="30">
        <v>0.133</v>
      </c>
      <c r="T62" s="29">
        <v>14</v>
      </c>
      <c r="U62" s="30">
        <v>0.5821222137469277</v>
      </c>
      <c r="V62" s="29">
        <v>13</v>
      </c>
    </row>
    <row r="63" spans="1:22" ht="15">
      <c r="A63" s="29" t="s">
        <v>116</v>
      </c>
      <c r="B63" s="29" t="s">
        <v>117</v>
      </c>
      <c r="C63" s="29">
        <v>4</v>
      </c>
      <c r="D63" s="29">
        <v>55</v>
      </c>
      <c r="E63" s="29" t="s">
        <v>52</v>
      </c>
      <c r="F63" s="29">
        <v>22</v>
      </c>
      <c r="G63" s="29" t="s">
        <v>118</v>
      </c>
      <c r="H63" s="32">
        <v>675</v>
      </c>
      <c r="I63" s="32">
        <v>160.8</v>
      </c>
      <c r="J63" s="32">
        <v>2.85</v>
      </c>
      <c r="K63" s="29"/>
      <c r="L63" s="30">
        <v>1</v>
      </c>
      <c r="M63" s="29">
        <v>1</v>
      </c>
      <c r="N63" s="30">
        <v>0.582608695652174</v>
      </c>
      <c r="O63" s="29">
        <v>11</v>
      </c>
      <c r="P63" s="30">
        <v>1</v>
      </c>
      <c r="Q63" s="29">
        <v>1</v>
      </c>
      <c r="R63" s="37">
        <v>164.03352272727273</v>
      </c>
      <c r="S63" s="30">
        <v>0.333</v>
      </c>
      <c r="T63" s="29">
        <v>11</v>
      </c>
      <c r="U63" s="30">
        <v>0.8121739130434784</v>
      </c>
      <c r="V63" s="29">
        <v>4</v>
      </c>
    </row>
    <row r="64" spans="1:22" ht="15">
      <c r="A64" s="29" t="s">
        <v>119</v>
      </c>
      <c r="B64" s="29" t="s">
        <v>120</v>
      </c>
      <c r="C64" s="29">
        <v>4</v>
      </c>
      <c r="D64" s="29">
        <v>59</v>
      </c>
      <c r="E64" s="29" t="s">
        <v>52</v>
      </c>
      <c r="F64" s="29">
        <v>27</v>
      </c>
      <c r="G64" s="29" t="s">
        <v>121</v>
      </c>
      <c r="H64" s="32">
        <v>375</v>
      </c>
      <c r="I64" s="32">
        <v>223.2</v>
      </c>
      <c r="J64" s="32">
        <v>2</v>
      </c>
      <c r="K64" s="29"/>
      <c r="L64" s="30">
        <v>0.5555555555555556</v>
      </c>
      <c r="M64" s="29">
        <v>12</v>
      </c>
      <c r="N64" s="30">
        <v>0.808695652173913</v>
      </c>
      <c r="O64" s="29">
        <v>6</v>
      </c>
      <c r="P64" s="30">
        <v>0.7017543859649122</v>
      </c>
      <c r="Q64" s="29">
        <v>9</v>
      </c>
      <c r="R64" s="37">
        <v>225.41306818181818</v>
      </c>
      <c r="S64" s="30">
        <v>0.666</v>
      </c>
      <c r="T64" s="29">
        <v>6</v>
      </c>
      <c r="U64" s="30">
        <v>0.7133282481566234</v>
      </c>
      <c r="V64" s="29">
        <v>8</v>
      </c>
    </row>
    <row r="65" spans="1:22" ht="15">
      <c r="A65" s="29" t="s">
        <v>122</v>
      </c>
      <c r="B65" s="29" t="s">
        <v>123</v>
      </c>
      <c r="C65" s="29">
        <v>4</v>
      </c>
      <c r="D65" s="29">
        <v>62</v>
      </c>
      <c r="E65" s="29" t="s">
        <v>52</v>
      </c>
      <c r="F65" s="29">
        <v>27</v>
      </c>
      <c r="G65" s="29" t="s">
        <v>121</v>
      </c>
      <c r="H65" s="32">
        <v>600</v>
      </c>
      <c r="I65" s="32">
        <v>265.2</v>
      </c>
      <c r="J65" s="32">
        <v>2.69</v>
      </c>
      <c r="K65" s="29"/>
      <c r="L65" s="30">
        <v>0.8888888888888888</v>
      </c>
      <c r="M65" s="29">
        <v>3</v>
      </c>
      <c r="N65" s="30">
        <v>0.9608695652173913</v>
      </c>
      <c r="O65" s="29">
        <v>2</v>
      </c>
      <c r="P65" s="30">
        <v>0.943859649122807</v>
      </c>
      <c r="Q65" s="29">
        <v>2</v>
      </c>
      <c r="R65" s="37">
        <v>268.23090909090905</v>
      </c>
      <c r="S65" s="30">
        <v>0.933</v>
      </c>
      <c r="T65" s="29">
        <v>2</v>
      </c>
      <c r="U65" s="30">
        <v>0.9377714213068904</v>
      </c>
      <c r="V65" s="29">
        <v>1</v>
      </c>
    </row>
    <row r="66" spans="1:22" ht="15">
      <c r="A66" s="29" t="s">
        <v>74</v>
      </c>
      <c r="B66" s="29" t="s">
        <v>124</v>
      </c>
      <c r="C66" s="29">
        <v>4</v>
      </c>
      <c r="D66" s="29">
        <v>60</v>
      </c>
      <c r="E66" s="29" t="s">
        <v>52</v>
      </c>
      <c r="F66" s="29">
        <v>28</v>
      </c>
      <c r="G66" s="29" t="s">
        <v>121</v>
      </c>
      <c r="H66" s="32">
        <v>525</v>
      </c>
      <c r="I66" s="32">
        <v>200.4</v>
      </c>
      <c r="J66" s="32">
        <v>2.63</v>
      </c>
      <c r="K66" s="29"/>
      <c r="L66" s="30">
        <v>0.7777777777777778</v>
      </c>
      <c r="M66" s="29">
        <v>4</v>
      </c>
      <c r="N66" s="30">
        <v>0.7260869565217392</v>
      </c>
      <c r="O66" s="29">
        <v>7</v>
      </c>
      <c r="P66" s="30">
        <v>0.9228070175438596</v>
      </c>
      <c r="Q66" s="29">
        <v>4</v>
      </c>
      <c r="R66" s="37">
        <v>203.32829545454547</v>
      </c>
      <c r="S66" s="30">
        <v>0.6</v>
      </c>
      <c r="T66" s="29">
        <v>7</v>
      </c>
      <c r="U66" s="30">
        <v>0.798025680142385</v>
      </c>
      <c r="V66" s="29">
        <v>6</v>
      </c>
    </row>
    <row r="67" spans="1:22" ht="15">
      <c r="A67" s="29" t="s">
        <v>125</v>
      </c>
      <c r="B67" s="29" t="s">
        <v>126</v>
      </c>
      <c r="C67" s="29">
        <v>4</v>
      </c>
      <c r="D67" s="29">
        <v>61</v>
      </c>
      <c r="E67" s="29" t="s">
        <v>52</v>
      </c>
      <c r="F67" s="29">
        <v>30</v>
      </c>
      <c r="G67" s="29" t="s">
        <v>127</v>
      </c>
      <c r="H67" s="32">
        <v>350</v>
      </c>
      <c r="I67" s="32">
        <v>176.4</v>
      </c>
      <c r="J67" s="32">
        <v>2.69</v>
      </c>
      <c r="K67" s="29"/>
      <c r="L67" s="30">
        <v>0.5185185185185185</v>
      </c>
      <c r="M67" s="29">
        <v>13</v>
      </c>
      <c r="N67" s="30">
        <v>0.6391304347826087</v>
      </c>
      <c r="O67" s="29">
        <v>10</v>
      </c>
      <c r="P67" s="30">
        <v>0.943859649122807</v>
      </c>
      <c r="Q67" s="29">
        <v>2</v>
      </c>
      <c r="R67" s="37">
        <v>179.28886363636363</v>
      </c>
      <c r="S67" s="30">
        <v>0.4</v>
      </c>
      <c r="T67" s="29">
        <v>10</v>
      </c>
      <c r="U67" s="30">
        <v>0.7003962200186455</v>
      </c>
      <c r="V67" s="29">
        <v>9</v>
      </c>
    </row>
    <row r="68" spans="1:22" ht="15">
      <c r="A68" s="29" t="s">
        <v>128</v>
      </c>
      <c r="B68" s="29" t="s">
        <v>129</v>
      </c>
      <c r="C68" s="29">
        <v>4</v>
      </c>
      <c r="D68" s="29">
        <v>58</v>
      </c>
      <c r="E68" s="29" t="s">
        <v>52</v>
      </c>
      <c r="F68" s="29">
        <v>31</v>
      </c>
      <c r="G68" s="29" t="s">
        <v>127</v>
      </c>
      <c r="H68" s="32">
        <v>525</v>
      </c>
      <c r="I68" s="32">
        <v>249.6</v>
      </c>
      <c r="J68" s="32">
        <v>2.25</v>
      </c>
      <c r="K68" s="29"/>
      <c r="L68" s="30">
        <v>0.7777777777777778</v>
      </c>
      <c r="M68" s="29">
        <v>4</v>
      </c>
      <c r="N68" s="30">
        <v>0.9043478260869565</v>
      </c>
      <c r="O68" s="29">
        <v>4</v>
      </c>
      <c r="P68" s="30">
        <v>0.7894736842105263</v>
      </c>
      <c r="Q68" s="29">
        <v>6</v>
      </c>
      <c r="R68" s="37">
        <v>252.14829545454546</v>
      </c>
      <c r="S68" s="30">
        <v>0.8</v>
      </c>
      <c r="T68" s="29">
        <v>4</v>
      </c>
      <c r="U68" s="30">
        <v>0.8382430714467327</v>
      </c>
      <c r="V68" s="29">
        <v>3</v>
      </c>
    </row>
    <row r="69" spans="1:22" ht="15">
      <c r="A69" s="29" t="s">
        <v>57</v>
      </c>
      <c r="B69" s="29" t="s">
        <v>130</v>
      </c>
      <c r="C69" s="29">
        <v>4</v>
      </c>
      <c r="D69" s="29">
        <v>53</v>
      </c>
      <c r="E69" s="29" t="s">
        <v>52</v>
      </c>
      <c r="F69" s="29">
        <v>42</v>
      </c>
      <c r="G69" s="29" t="s">
        <v>131</v>
      </c>
      <c r="H69" s="32">
        <v>425</v>
      </c>
      <c r="I69" s="32">
        <v>84</v>
      </c>
      <c r="J69" s="32">
        <v>1.87</v>
      </c>
      <c r="K69" s="29"/>
      <c r="L69" s="30">
        <v>0.6296296296296297</v>
      </c>
      <c r="M69" s="29">
        <v>9</v>
      </c>
      <c r="N69" s="30">
        <v>0.30434782608695654</v>
      </c>
      <c r="O69" s="29">
        <v>14</v>
      </c>
      <c r="P69" s="30">
        <v>0.656140350877193</v>
      </c>
      <c r="Q69" s="29">
        <v>12</v>
      </c>
      <c r="R69" s="37">
        <v>86.11147727272727</v>
      </c>
      <c r="S69" s="30">
        <v>0.066</v>
      </c>
      <c r="T69" s="29">
        <v>15</v>
      </c>
      <c r="U69" s="30">
        <v>0.4912060344096958</v>
      </c>
      <c r="V69" s="29">
        <v>15</v>
      </c>
    </row>
    <row r="70" spans="1:22" ht="15">
      <c r="A70" s="29" t="s">
        <v>132</v>
      </c>
      <c r="B70" s="29" t="s">
        <v>133</v>
      </c>
      <c r="C70" s="29">
        <v>5</v>
      </c>
      <c r="D70" s="29">
        <v>77</v>
      </c>
      <c r="E70" s="29" t="s">
        <v>52</v>
      </c>
      <c r="F70" s="29">
        <v>13</v>
      </c>
      <c r="G70" s="29" t="s">
        <v>115</v>
      </c>
      <c r="H70" s="32">
        <v>350</v>
      </c>
      <c r="I70" s="32">
        <v>160.8</v>
      </c>
      <c r="J70" s="32">
        <v>1.55</v>
      </c>
      <c r="K70" s="29"/>
      <c r="L70" s="30">
        <v>0.5185185185185185</v>
      </c>
      <c r="M70" s="29">
        <v>13</v>
      </c>
      <c r="N70" s="30">
        <v>0.582608695652174</v>
      </c>
      <c r="O70" s="29">
        <v>11</v>
      </c>
      <c r="P70" s="30">
        <v>0.543859649122807</v>
      </c>
      <c r="Q70" s="29">
        <v>15</v>
      </c>
      <c r="R70" s="37">
        <v>162.54886363636365</v>
      </c>
      <c r="S70" s="30">
        <v>0.266</v>
      </c>
      <c r="T70" s="29">
        <v>12</v>
      </c>
      <c r="U70" s="30">
        <v>0.5549614374099501</v>
      </c>
      <c r="V70" s="29">
        <v>14</v>
      </c>
    </row>
    <row r="71" spans="1:22" ht="15">
      <c r="A71" s="29" t="s">
        <v>134</v>
      </c>
      <c r="B71" s="29" t="s">
        <v>135</v>
      </c>
      <c r="C71" s="29">
        <v>5</v>
      </c>
      <c r="D71" s="29">
        <v>78</v>
      </c>
      <c r="E71" s="29" t="s">
        <v>52</v>
      </c>
      <c r="F71" s="29">
        <v>23</v>
      </c>
      <c r="G71" s="29" t="s">
        <v>118</v>
      </c>
      <c r="H71" s="32">
        <v>475</v>
      </c>
      <c r="I71" s="32">
        <v>261.6</v>
      </c>
      <c r="J71" s="32">
        <v>2.3</v>
      </c>
      <c r="K71" s="29"/>
      <c r="L71" s="30">
        <v>0.7037037037037037</v>
      </c>
      <c r="M71" s="29">
        <v>7</v>
      </c>
      <c r="N71" s="30">
        <v>0.9478260869565218</v>
      </c>
      <c r="O71" s="29">
        <v>3</v>
      </c>
      <c r="P71" s="30">
        <v>0.8070175438596491</v>
      </c>
      <c r="Q71" s="29">
        <v>5</v>
      </c>
      <c r="R71" s="37">
        <v>264.1698863636364</v>
      </c>
      <c r="S71" s="30">
        <v>0.866</v>
      </c>
      <c r="T71" s="29">
        <v>3</v>
      </c>
      <c r="U71" s="30">
        <v>0.8445529282142555</v>
      </c>
      <c r="V71" s="29">
        <v>2</v>
      </c>
    </row>
    <row r="72" spans="1:22" ht="15">
      <c r="A72" s="29" t="s">
        <v>97</v>
      </c>
      <c r="B72" s="29" t="s">
        <v>136</v>
      </c>
      <c r="C72" s="29">
        <v>5</v>
      </c>
      <c r="D72" s="29">
        <v>65</v>
      </c>
      <c r="E72" s="29" t="s">
        <v>52</v>
      </c>
      <c r="F72" s="29">
        <v>24</v>
      </c>
      <c r="G72" s="29" t="s">
        <v>118</v>
      </c>
      <c r="H72" s="32">
        <v>425</v>
      </c>
      <c r="I72" s="32">
        <v>133.2</v>
      </c>
      <c r="J72" s="32">
        <v>2</v>
      </c>
      <c r="K72" s="29"/>
      <c r="L72" s="30">
        <v>0.6296296296296297</v>
      </c>
      <c r="M72" s="29">
        <v>9</v>
      </c>
      <c r="N72" s="30">
        <v>0.48260869565217385</v>
      </c>
      <c r="O72" s="29">
        <v>13</v>
      </c>
      <c r="P72" s="30">
        <v>0.7017543859649122</v>
      </c>
      <c r="Q72" s="29">
        <v>9</v>
      </c>
      <c r="R72" s="37">
        <v>135.44147727272727</v>
      </c>
      <c r="S72" s="30">
        <v>0.2</v>
      </c>
      <c r="T72" s="29">
        <v>13</v>
      </c>
      <c r="U72" s="30">
        <v>0.5851076362403593</v>
      </c>
      <c r="V72" s="29">
        <v>12</v>
      </c>
    </row>
    <row r="73" spans="1:22" ht="15">
      <c r="A73" s="29" t="s">
        <v>137</v>
      </c>
      <c r="B73" s="29" t="s">
        <v>138</v>
      </c>
      <c r="C73" s="29">
        <v>5</v>
      </c>
      <c r="D73" s="29">
        <v>66</v>
      </c>
      <c r="E73" s="29" t="s">
        <v>52</v>
      </c>
      <c r="F73" s="29">
        <v>27</v>
      </c>
      <c r="G73" s="29" t="s">
        <v>121</v>
      </c>
      <c r="H73" s="32">
        <v>350</v>
      </c>
      <c r="I73" s="32">
        <v>276</v>
      </c>
      <c r="J73" s="32">
        <v>2.16</v>
      </c>
      <c r="K73" s="29"/>
      <c r="L73" s="30">
        <v>0.5185185185185185</v>
      </c>
      <c r="M73" s="29">
        <v>13</v>
      </c>
      <c r="N73" s="30">
        <v>1</v>
      </c>
      <c r="O73" s="29">
        <v>1</v>
      </c>
      <c r="P73" s="30">
        <v>0.7578947368421053</v>
      </c>
      <c r="Q73" s="29">
        <v>7</v>
      </c>
      <c r="R73" s="37">
        <v>278.35886363636365</v>
      </c>
      <c r="S73" s="30">
        <v>1</v>
      </c>
      <c r="T73" s="29">
        <v>1</v>
      </c>
      <c r="U73" s="30">
        <v>0.8069980506822612</v>
      </c>
      <c r="V73" s="29">
        <v>5</v>
      </c>
    </row>
    <row r="74" spans="1:22" ht="15">
      <c r="A74" s="29" t="s">
        <v>139</v>
      </c>
      <c r="B74" s="29" t="s">
        <v>140</v>
      </c>
      <c r="C74" s="29">
        <v>5</v>
      </c>
      <c r="D74" s="29">
        <v>68</v>
      </c>
      <c r="E74" s="29" t="s">
        <v>52</v>
      </c>
      <c r="F74" s="29">
        <v>35</v>
      </c>
      <c r="G74" s="29" t="s">
        <v>127</v>
      </c>
      <c r="H74" s="32">
        <v>425</v>
      </c>
      <c r="I74" s="32">
        <v>180</v>
      </c>
      <c r="J74" s="32">
        <v>1.83</v>
      </c>
      <c r="K74" s="29"/>
      <c r="L74" s="30">
        <v>0.6296296296296297</v>
      </c>
      <c r="M74" s="29">
        <v>9</v>
      </c>
      <c r="N74" s="30">
        <v>0.6521739130434783</v>
      </c>
      <c r="O74" s="29">
        <v>9</v>
      </c>
      <c r="P74" s="30">
        <v>0.6421052631578947</v>
      </c>
      <c r="Q74" s="29">
        <v>13</v>
      </c>
      <c r="R74" s="37">
        <v>182.0714772727273</v>
      </c>
      <c r="S74" s="30">
        <v>0.466</v>
      </c>
      <c r="T74" s="29">
        <v>9</v>
      </c>
      <c r="U74" s="30">
        <v>0.643517247224341</v>
      </c>
      <c r="V74" s="29">
        <v>11</v>
      </c>
    </row>
    <row r="75" spans="1:22" ht="15">
      <c r="A75" s="29" t="s">
        <v>42</v>
      </c>
      <c r="B75" s="29" t="s">
        <v>141</v>
      </c>
      <c r="C75" s="29">
        <v>5</v>
      </c>
      <c r="D75" s="29">
        <v>70</v>
      </c>
      <c r="E75" s="29" t="s">
        <v>52</v>
      </c>
      <c r="F75" s="29">
        <v>36</v>
      </c>
      <c r="G75" s="29" t="s">
        <v>127</v>
      </c>
      <c r="H75" s="32">
        <v>475</v>
      </c>
      <c r="I75" s="32">
        <v>190.8</v>
      </c>
      <c r="J75" s="32">
        <v>1.98</v>
      </c>
      <c r="K75" s="29"/>
      <c r="L75" s="30">
        <v>0.7037037037037037</v>
      </c>
      <c r="M75" s="29">
        <v>7</v>
      </c>
      <c r="N75" s="30">
        <v>0.691304347826087</v>
      </c>
      <c r="O75" s="29">
        <v>8</v>
      </c>
      <c r="P75" s="30">
        <v>0.6947368421052631</v>
      </c>
      <c r="Q75" s="29">
        <v>11</v>
      </c>
      <c r="R75" s="37">
        <v>193.04988636363638</v>
      </c>
      <c r="S75" s="30">
        <v>0.533</v>
      </c>
      <c r="T75" s="29">
        <v>8</v>
      </c>
      <c r="U75" s="30">
        <v>0.695433935079244</v>
      </c>
      <c r="V75" s="29">
        <v>10</v>
      </c>
    </row>
    <row r="76" spans="1:22" ht="15">
      <c r="A76" s="29" t="s">
        <v>142</v>
      </c>
      <c r="B76" s="29" t="s">
        <v>143</v>
      </c>
      <c r="C76" s="29">
        <v>5</v>
      </c>
      <c r="D76" s="29">
        <v>69</v>
      </c>
      <c r="E76" s="29" t="s">
        <v>52</v>
      </c>
      <c r="F76" s="29">
        <v>40</v>
      </c>
      <c r="G76" s="29" t="s">
        <v>131</v>
      </c>
      <c r="H76" s="32">
        <v>275</v>
      </c>
      <c r="I76" s="32">
        <v>61.2</v>
      </c>
      <c r="J76" s="32">
        <v>1.46</v>
      </c>
      <c r="K76" s="29"/>
      <c r="L76" s="30">
        <v>0.4074074074074074</v>
      </c>
      <c r="M76" s="29">
        <v>16</v>
      </c>
      <c r="N76" s="30">
        <v>0.2217391304347826</v>
      </c>
      <c r="O76" s="29">
        <v>16</v>
      </c>
      <c r="P76" s="30">
        <v>0.5122807017543859</v>
      </c>
      <c r="Q76" s="29">
        <v>16</v>
      </c>
      <c r="R76" s="37">
        <v>62.816250000000004</v>
      </c>
      <c r="S76" s="30">
        <v>0</v>
      </c>
      <c r="T76" s="29">
        <v>16</v>
      </c>
      <c r="U76" s="30">
        <v>0.35531867107381976</v>
      </c>
      <c r="V76" s="29">
        <v>16</v>
      </c>
    </row>
    <row r="77" spans="1:22" ht="15">
      <c r="A77" s="29" t="s">
        <v>144</v>
      </c>
      <c r="B77" s="29" t="s">
        <v>145</v>
      </c>
      <c r="C77" s="29">
        <v>5</v>
      </c>
      <c r="D77" s="29">
        <v>67</v>
      </c>
      <c r="E77" s="29" t="s">
        <v>52</v>
      </c>
      <c r="F77" s="29">
        <v>56</v>
      </c>
      <c r="G77" s="29" t="s">
        <v>146</v>
      </c>
      <c r="H77" s="32">
        <v>500</v>
      </c>
      <c r="I77" s="32">
        <v>236.4</v>
      </c>
      <c r="J77" s="32">
        <v>1.75</v>
      </c>
      <c r="K77" s="29"/>
      <c r="L77" s="30">
        <v>0.7407407407407407</v>
      </c>
      <c r="M77" s="29">
        <v>6</v>
      </c>
      <c r="N77" s="30">
        <v>0.8565217391304348</v>
      </c>
      <c r="O77" s="29">
        <v>5</v>
      </c>
      <c r="P77" s="30">
        <v>0.6140350877192983</v>
      </c>
      <c r="Q77" s="29">
        <v>14</v>
      </c>
      <c r="R77" s="37">
        <v>238.4340909090909</v>
      </c>
      <c r="S77" s="30">
        <v>0.733</v>
      </c>
      <c r="T77" s="29">
        <v>5</v>
      </c>
      <c r="U77" s="30">
        <v>0.7548304941096703</v>
      </c>
      <c r="V77" s="29">
        <v>7</v>
      </c>
    </row>
  </sheetData>
  <sheetProtection/>
  <conditionalFormatting sqref="V4:V20 V26:V40">
    <cfRule type="cellIs" priority="10" dxfId="3" operator="equal" stopIfTrue="1">
      <formula>1</formula>
    </cfRule>
    <cfRule type="cellIs" priority="11" dxfId="4" operator="equal" stopIfTrue="1">
      <formula>2</formula>
    </cfRule>
    <cfRule type="cellIs" priority="12" dxfId="5" operator="equal" stopIfTrue="1">
      <formula>3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W52"/>
  <sheetViews>
    <sheetView zoomScalePageLayoutView="0" workbookViewId="0" topLeftCell="A1">
      <selection activeCell="W4" sqref="W4"/>
    </sheetView>
  </sheetViews>
  <sheetFormatPr defaultColWidth="9.140625" defaultRowHeight="15"/>
  <cols>
    <col min="1" max="1" width="4.140625" style="42" customWidth="1"/>
    <col min="2" max="8" width="11.421875" style="42" customWidth="1"/>
    <col min="9" max="9" width="7.8515625" style="42" customWidth="1"/>
    <col min="10" max="10" width="8.00390625" style="42" customWidth="1"/>
    <col min="11" max="11" width="8.28125" style="42" customWidth="1"/>
    <col min="12" max="12" width="9.140625" style="42" hidden="1" customWidth="1"/>
    <col min="13" max="13" width="8.28125" style="42" customWidth="1"/>
    <col min="14" max="14" width="8.57421875" style="42" customWidth="1"/>
    <col min="15" max="15" width="6.28125" style="42" customWidth="1"/>
    <col min="16" max="16" width="10.7109375" style="42" customWidth="1"/>
    <col min="17" max="17" width="7.57421875" style="42" customWidth="1"/>
    <col min="18" max="18" width="7.7109375" style="42" customWidth="1"/>
    <col min="19" max="19" width="9.140625" style="42" customWidth="1"/>
    <col min="20" max="20" width="12.7109375" style="42" customWidth="1"/>
    <col min="21" max="21" width="9.140625" style="42" customWidth="1"/>
    <col min="22" max="22" width="10.8515625" style="42" customWidth="1"/>
    <col min="23" max="16384" width="9.140625" style="42" customWidth="1"/>
  </cols>
  <sheetData>
    <row r="1" spans="2:22" ht="15" customHeight="1">
      <c r="B1" s="39" t="s">
        <v>147</v>
      </c>
      <c r="C1" s="39"/>
      <c r="D1" s="39"/>
      <c r="E1" s="39"/>
      <c r="F1" s="39"/>
      <c r="G1" s="39"/>
      <c r="H1" s="39"/>
      <c r="I1" s="40"/>
      <c r="J1" s="40"/>
      <c r="K1" s="40"/>
      <c r="L1" s="40"/>
      <c r="M1" s="40"/>
      <c r="N1" s="40"/>
      <c r="O1" s="40"/>
      <c r="P1" s="40"/>
      <c r="Q1" s="40"/>
      <c r="R1" s="40"/>
      <c r="S1" s="41">
        <v>170</v>
      </c>
      <c r="T1" s="40"/>
      <c r="U1" s="40"/>
      <c r="V1" s="40"/>
    </row>
    <row r="2" spans="2:22" ht="15" customHeight="1">
      <c r="B2" s="40"/>
      <c r="C2" s="40"/>
      <c r="D2" s="40"/>
      <c r="E2" s="40"/>
      <c r="F2" s="40"/>
      <c r="G2" s="40"/>
      <c r="H2" s="40"/>
      <c r="I2" s="43"/>
      <c r="J2" s="44">
        <v>2.20462262</v>
      </c>
      <c r="K2" s="43"/>
      <c r="L2" s="43"/>
      <c r="M2" s="43"/>
      <c r="N2" s="43"/>
      <c r="O2" s="43"/>
      <c r="P2" s="43"/>
      <c r="Q2" s="45">
        <v>20</v>
      </c>
      <c r="R2" s="43"/>
      <c r="S2" s="46">
        <v>0.01</v>
      </c>
      <c r="T2" s="47"/>
      <c r="U2" s="43"/>
      <c r="V2" s="43"/>
    </row>
    <row r="3" spans="2:22" ht="33.75">
      <c r="B3" s="48" t="s">
        <v>2</v>
      </c>
      <c r="C3" s="48" t="s">
        <v>3</v>
      </c>
      <c r="D3" s="48" t="s">
        <v>4</v>
      </c>
      <c r="E3" s="48" t="s">
        <v>5</v>
      </c>
      <c r="F3" s="48" t="s">
        <v>6</v>
      </c>
      <c r="G3" s="48" t="s">
        <v>7</v>
      </c>
      <c r="H3" s="48" t="s">
        <v>8</v>
      </c>
      <c r="I3" s="49" t="s">
        <v>148</v>
      </c>
      <c r="J3" s="49" t="s">
        <v>149</v>
      </c>
      <c r="K3" s="49" t="s">
        <v>150</v>
      </c>
      <c r="L3" s="49" t="s">
        <v>151</v>
      </c>
      <c r="M3" s="50" t="s">
        <v>152</v>
      </c>
      <c r="N3" s="49" t="s">
        <v>153</v>
      </c>
      <c r="O3" s="49" t="s">
        <v>154</v>
      </c>
      <c r="P3" s="49" t="s">
        <v>155</v>
      </c>
      <c r="Q3" s="49" t="s">
        <v>156</v>
      </c>
      <c r="R3" s="50" t="s">
        <v>157</v>
      </c>
      <c r="S3" s="49" t="s">
        <v>158</v>
      </c>
      <c r="T3" s="50" t="s">
        <v>159</v>
      </c>
      <c r="U3" s="50" t="s">
        <v>160</v>
      </c>
      <c r="V3" s="51" t="s">
        <v>161</v>
      </c>
    </row>
    <row r="4" spans="2:22" ht="15" customHeight="1">
      <c r="B4" s="52" t="s">
        <v>23</v>
      </c>
      <c r="C4" s="52" t="s">
        <v>24</v>
      </c>
      <c r="D4" s="52">
        <v>1</v>
      </c>
      <c r="E4" s="52">
        <v>10</v>
      </c>
      <c r="F4" s="52" t="s">
        <v>25</v>
      </c>
      <c r="G4" s="52">
        <v>8</v>
      </c>
      <c r="H4" s="53" t="s">
        <v>26</v>
      </c>
      <c r="I4" s="54">
        <v>89</v>
      </c>
      <c r="J4" s="55"/>
      <c r="K4" s="54">
        <v>4.5</v>
      </c>
      <c r="L4" s="56">
        <f>K4*(60/20)</f>
        <v>13.5</v>
      </c>
      <c r="M4" s="57" t="e">
        <f>(I4/J4)*K4</f>
        <v>#DIV/0!</v>
      </c>
      <c r="N4" s="54">
        <v>191.4</v>
      </c>
      <c r="O4" s="54">
        <v>93</v>
      </c>
      <c r="P4" s="58">
        <f>364/73.45</f>
        <v>4.95575221238938</v>
      </c>
      <c r="Q4" s="56">
        <v>600</v>
      </c>
      <c r="R4" s="59">
        <f>(I4*Q4)/1000</f>
        <v>53.4</v>
      </c>
      <c r="S4" s="60">
        <f>(($S$1-N4)/10)*$S$2</f>
        <v>-0.021400000000000006</v>
      </c>
      <c r="T4" s="61">
        <f>R4+(R4*S4)</f>
        <v>52.257239999999996</v>
      </c>
      <c r="U4" s="59">
        <f>I4*K4</f>
        <v>400.5</v>
      </c>
      <c r="V4" s="62" t="e">
        <f>((((I4/J4)*K4)*3)*(U4/4))/10</f>
        <v>#DIV/0!</v>
      </c>
    </row>
    <row r="5" spans="2:22" ht="15" customHeight="1">
      <c r="B5" s="52" t="s">
        <v>27</v>
      </c>
      <c r="C5" s="52" t="s">
        <v>28</v>
      </c>
      <c r="D5" s="52">
        <v>1</v>
      </c>
      <c r="E5" s="52">
        <v>7</v>
      </c>
      <c r="F5" s="52" t="s">
        <v>25</v>
      </c>
      <c r="G5" s="52">
        <v>9</v>
      </c>
      <c r="H5" s="53" t="s">
        <v>26</v>
      </c>
      <c r="I5" s="54">
        <v>71</v>
      </c>
      <c r="J5" s="55"/>
      <c r="K5" s="54">
        <v>5.1</v>
      </c>
      <c r="L5" s="56"/>
      <c r="M5" s="57"/>
      <c r="N5" s="54">
        <v>81</v>
      </c>
      <c r="O5" s="54">
        <v>103</v>
      </c>
      <c r="P5" s="58"/>
      <c r="Q5" s="56">
        <v>600</v>
      </c>
      <c r="R5" s="59">
        <f aca="true" t="shared" si="0" ref="R5:R41">(I5*Q5)/1000</f>
        <v>42.6</v>
      </c>
      <c r="S5" s="60">
        <f aca="true" t="shared" si="1" ref="S5:S41">(($S$1-N5)/10)*$S$2</f>
        <v>0.08900000000000001</v>
      </c>
      <c r="T5" s="61">
        <f aca="true" t="shared" si="2" ref="T5:T41">R5+(R5*S5)</f>
        <v>46.391400000000004</v>
      </c>
      <c r="U5" s="59">
        <f aca="true" t="shared" si="3" ref="U5:U41">I5*K5</f>
        <v>362.09999999999997</v>
      </c>
      <c r="V5" s="62" t="e">
        <f aca="true" t="shared" si="4" ref="V5:V41">((((I5/J5)*K5)*3)*(U5/4))/10</f>
        <v>#DIV/0!</v>
      </c>
    </row>
    <row r="6" spans="2:22" ht="15" customHeight="1">
      <c r="B6" s="52" t="s">
        <v>29</v>
      </c>
      <c r="C6" s="52" t="s">
        <v>30</v>
      </c>
      <c r="D6" s="52">
        <v>1</v>
      </c>
      <c r="E6" s="52">
        <v>8</v>
      </c>
      <c r="F6" s="52" t="s">
        <v>25</v>
      </c>
      <c r="G6" s="52">
        <v>9</v>
      </c>
      <c r="H6" s="53" t="s">
        <v>26</v>
      </c>
      <c r="I6" s="54">
        <v>83</v>
      </c>
      <c r="J6" s="55"/>
      <c r="K6" s="54">
        <v>3.5</v>
      </c>
      <c r="L6" s="56"/>
      <c r="M6" s="57"/>
      <c r="N6" s="54"/>
      <c r="O6" s="54">
        <v>81</v>
      </c>
      <c r="P6" s="58"/>
      <c r="Q6" s="56">
        <v>600</v>
      </c>
      <c r="R6" s="59">
        <f t="shared" si="0"/>
        <v>49.8</v>
      </c>
      <c r="S6" s="60">
        <f t="shared" si="1"/>
        <v>0.17</v>
      </c>
      <c r="T6" s="61">
        <f t="shared" si="2"/>
        <v>58.266</v>
      </c>
      <c r="U6" s="59">
        <f t="shared" si="3"/>
        <v>290.5</v>
      </c>
      <c r="V6" s="62" t="e">
        <f t="shared" si="4"/>
        <v>#DIV/0!</v>
      </c>
    </row>
    <row r="7" spans="2:22" ht="15" customHeight="1">
      <c r="B7" s="52" t="s">
        <v>31</v>
      </c>
      <c r="C7" s="52" t="s">
        <v>32</v>
      </c>
      <c r="D7" s="52">
        <v>1</v>
      </c>
      <c r="E7" s="52">
        <v>12</v>
      </c>
      <c r="F7" s="52" t="s">
        <v>25</v>
      </c>
      <c r="G7" s="53">
        <v>9</v>
      </c>
      <c r="H7" s="53" t="s">
        <v>26</v>
      </c>
      <c r="I7" s="54">
        <v>100</v>
      </c>
      <c r="J7" s="55"/>
      <c r="K7" s="54">
        <v>3.4</v>
      </c>
      <c r="L7" s="56"/>
      <c r="M7" s="57"/>
      <c r="N7" s="54"/>
      <c r="O7" s="54">
        <v>80</v>
      </c>
      <c r="P7" s="58"/>
      <c r="Q7" s="56">
        <v>600</v>
      </c>
      <c r="R7" s="59">
        <f t="shared" si="0"/>
        <v>60</v>
      </c>
      <c r="S7" s="60">
        <f t="shared" si="1"/>
        <v>0.17</v>
      </c>
      <c r="T7" s="61">
        <f t="shared" si="2"/>
        <v>70.2</v>
      </c>
      <c r="U7" s="59">
        <f t="shared" si="3"/>
        <v>340</v>
      </c>
      <c r="V7" s="62" t="e">
        <f t="shared" si="4"/>
        <v>#DIV/0!</v>
      </c>
    </row>
    <row r="8" spans="2:22" ht="15" customHeight="1">
      <c r="B8" s="52" t="s">
        <v>33</v>
      </c>
      <c r="C8" s="52" t="s">
        <v>34</v>
      </c>
      <c r="D8" s="52">
        <v>1</v>
      </c>
      <c r="E8" s="52">
        <v>3</v>
      </c>
      <c r="F8" s="52" t="s">
        <v>25</v>
      </c>
      <c r="G8" s="52">
        <v>10</v>
      </c>
      <c r="H8" s="53" t="s">
        <v>26</v>
      </c>
      <c r="I8" s="54">
        <v>52</v>
      </c>
      <c r="J8" s="55"/>
      <c r="K8" s="54">
        <v>5.2</v>
      </c>
      <c r="L8" s="56"/>
      <c r="M8" s="57"/>
      <c r="N8" s="54"/>
      <c r="O8" s="54">
        <v>107</v>
      </c>
      <c r="P8" s="58"/>
      <c r="Q8" s="56">
        <v>600</v>
      </c>
      <c r="R8" s="59">
        <f t="shared" si="0"/>
        <v>31.2</v>
      </c>
      <c r="S8" s="60">
        <f t="shared" si="1"/>
        <v>0.17</v>
      </c>
      <c r="T8" s="61">
        <f t="shared" si="2"/>
        <v>36.504</v>
      </c>
      <c r="U8" s="59">
        <f t="shared" si="3"/>
        <v>270.40000000000003</v>
      </c>
      <c r="V8" s="62" t="e">
        <f t="shared" si="4"/>
        <v>#DIV/0!</v>
      </c>
    </row>
    <row r="9" spans="2:22" ht="15" customHeight="1">
      <c r="B9" s="52" t="s">
        <v>35</v>
      </c>
      <c r="C9" s="52" t="s">
        <v>36</v>
      </c>
      <c r="D9" s="52">
        <v>1</v>
      </c>
      <c r="E9" s="52">
        <v>4</v>
      </c>
      <c r="F9" s="52" t="s">
        <v>25</v>
      </c>
      <c r="G9" s="52">
        <v>11</v>
      </c>
      <c r="H9" s="53" t="s">
        <v>26</v>
      </c>
      <c r="I9" s="54">
        <v>64</v>
      </c>
      <c r="J9" s="55"/>
      <c r="K9" s="54">
        <v>5.8</v>
      </c>
      <c r="L9" s="56"/>
      <c r="M9" s="57"/>
      <c r="N9" s="54"/>
      <c r="O9" s="54">
        <v>127</v>
      </c>
      <c r="P9" s="58"/>
      <c r="Q9" s="56">
        <v>600</v>
      </c>
      <c r="R9" s="59">
        <f t="shared" si="0"/>
        <v>38.4</v>
      </c>
      <c r="S9" s="60">
        <f t="shared" si="1"/>
        <v>0.17</v>
      </c>
      <c r="T9" s="61">
        <f t="shared" si="2"/>
        <v>44.928</v>
      </c>
      <c r="U9" s="59">
        <f t="shared" si="3"/>
        <v>371.2</v>
      </c>
      <c r="V9" s="62" t="e">
        <f t="shared" si="4"/>
        <v>#DIV/0!</v>
      </c>
    </row>
    <row r="10" spans="2:22" ht="15" customHeight="1">
      <c r="B10" s="52" t="s">
        <v>37</v>
      </c>
      <c r="C10" s="52" t="s">
        <v>38</v>
      </c>
      <c r="D10" s="52">
        <v>1</v>
      </c>
      <c r="E10" s="52">
        <v>5</v>
      </c>
      <c r="F10" s="52" t="s">
        <v>25</v>
      </c>
      <c r="G10" s="52">
        <v>11</v>
      </c>
      <c r="H10" s="53" t="s">
        <v>26</v>
      </c>
      <c r="I10" s="54">
        <v>114</v>
      </c>
      <c r="J10" s="55"/>
      <c r="K10" s="54">
        <v>5.3</v>
      </c>
      <c r="L10" s="56"/>
      <c r="M10" s="57"/>
      <c r="N10" s="54"/>
      <c r="O10" s="54">
        <v>108</v>
      </c>
      <c r="P10" s="58"/>
      <c r="Q10" s="56">
        <v>600</v>
      </c>
      <c r="R10" s="59">
        <f t="shared" si="0"/>
        <v>68.4</v>
      </c>
      <c r="S10" s="60">
        <f t="shared" si="1"/>
        <v>0.17</v>
      </c>
      <c r="T10" s="61">
        <f t="shared" si="2"/>
        <v>80.028</v>
      </c>
      <c r="U10" s="59">
        <f t="shared" si="3"/>
        <v>604.1999999999999</v>
      </c>
      <c r="V10" s="62" t="e">
        <f t="shared" si="4"/>
        <v>#DIV/0!</v>
      </c>
    </row>
    <row r="11" spans="2:22" ht="15" customHeight="1">
      <c r="B11" s="52" t="s">
        <v>27</v>
      </c>
      <c r="C11" s="52" t="s">
        <v>39</v>
      </c>
      <c r="D11" s="52">
        <v>1</v>
      </c>
      <c r="E11" s="52">
        <v>6</v>
      </c>
      <c r="F11" s="52" t="s">
        <v>25</v>
      </c>
      <c r="G11" s="52">
        <v>11</v>
      </c>
      <c r="H11" s="53" t="s">
        <v>26</v>
      </c>
      <c r="I11" s="54">
        <v>109</v>
      </c>
      <c r="J11" s="55"/>
      <c r="K11" s="54">
        <v>5.3</v>
      </c>
      <c r="L11" s="56"/>
      <c r="M11" s="57"/>
      <c r="N11" s="54">
        <v>104</v>
      </c>
      <c r="O11" s="54">
        <v>108</v>
      </c>
      <c r="P11" s="58"/>
      <c r="Q11" s="56">
        <v>600</v>
      </c>
      <c r="R11" s="59">
        <f t="shared" si="0"/>
        <v>65.4</v>
      </c>
      <c r="S11" s="60">
        <f t="shared" si="1"/>
        <v>0.066</v>
      </c>
      <c r="T11" s="61">
        <f t="shared" si="2"/>
        <v>69.71640000000001</v>
      </c>
      <c r="U11" s="59">
        <f t="shared" si="3"/>
        <v>577.6999999999999</v>
      </c>
      <c r="V11" s="62" t="e">
        <f t="shared" si="4"/>
        <v>#DIV/0!</v>
      </c>
    </row>
    <row r="12" spans="2:22" ht="15" customHeight="1">
      <c r="B12" s="52" t="s">
        <v>162</v>
      </c>
      <c r="C12" s="52" t="s">
        <v>163</v>
      </c>
      <c r="D12" s="52">
        <v>1</v>
      </c>
      <c r="E12" s="52">
        <v>9</v>
      </c>
      <c r="F12" s="52" t="s">
        <v>25</v>
      </c>
      <c r="G12" s="52">
        <v>12</v>
      </c>
      <c r="H12" s="53" t="s">
        <v>26</v>
      </c>
      <c r="I12" s="54"/>
      <c r="J12" s="55"/>
      <c r="K12" s="54"/>
      <c r="L12" s="56"/>
      <c r="M12" s="57"/>
      <c r="N12" s="54">
        <v>110</v>
      </c>
      <c r="O12" s="54"/>
      <c r="P12" s="58"/>
      <c r="Q12" s="56">
        <v>600</v>
      </c>
      <c r="R12" s="59">
        <f t="shared" si="0"/>
        <v>0</v>
      </c>
      <c r="S12" s="60">
        <f t="shared" si="1"/>
        <v>0.06</v>
      </c>
      <c r="T12" s="61">
        <f t="shared" si="2"/>
        <v>0</v>
      </c>
      <c r="U12" s="59">
        <f t="shared" si="3"/>
        <v>0</v>
      </c>
      <c r="V12" s="62" t="e">
        <f t="shared" si="4"/>
        <v>#DIV/0!</v>
      </c>
    </row>
    <row r="13" spans="2:22" ht="15" customHeight="1">
      <c r="B13" s="52" t="s">
        <v>40</v>
      </c>
      <c r="C13" s="52" t="s">
        <v>41</v>
      </c>
      <c r="D13" s="53">
        <v>2</v>
      </c>
      <c r="E13" s="53">
        <v>22</v>
      </c>
      <c r="F13" s="52" t="s">
        <v>25</v>
      </c>
      <c r="G13" s="53">
        <v>7</v>
      </c>
      <c r="H13" s="53" t="s">
        <v>26</v>
      </c>
      <c r="I13" s="54">
        <v>108</v>
      </c>
      <c r="J13" s="55"/>
      <c r="K13" s="54">
        <v>5</v>
      </c>
      <c r="L13" s="56"/>
      <c r="M13" s="57"/>
      <c r="N13" s="54">
        <v>70</v>
      </c>
      <c r="O13" s="54">
        <v>100</v>
      </c>
      <c r="P13" s="58"/>
      <c r="Q13" s="56">
        <v>600</v>
      </c>
      <c r="R13" s="59">
        <f t="shared" si="0"/>
        <v>64.8</v>
      </c>
      <c r="S13" s="60">
        <f t="shared" si="1"/>
        <v>0.1</v>
      </c>
      <c r="T13" s="61">
        <f t="shared" si="2"/>
        <v>71.28</v>
      </c>
      <c r="U13" s="59">
        <f t="shared" si="3"/>
        <v>540</v>
      </c>
      <c r="V13" s="62" t="e">
        <f t="shared" si="4"/>
        <v>#DIV/0!</v>
      </c>
    </row>
    <row r="14" spans="2:22" ht="15" customHeight="1">
      <c r="B14" s="52" t="s">
        <v>42</v>
      </c>
      <c r="C14" s="52" t="s">
        <v>43</v>
      </c>
      <c r="D14" s="53">
        <v>2</v>
      </c>
      <c r="E14" s="53">
        <v>18</v>
      </c>
      <c r="F14" s="52" t="s">
        <v>25</v>
      </c>
      <c r="G14" s="52">
        <v>8</v>
      </c>
      <c r="H14" s="53" t="s">
        <v>26</v>
      </c>
      <c r="I14" s="54">
        <v>96</v>
      </c>
      <c r="J14" s="55"/>
      <c r="K14" s="54">
        <v>5</v>
      </c>
      <c r="L14" s="56"/>
      <c r="M14" s="57"/>
      <c r="N14" s="54"/>
      <c r="O14" s="54">
        <v>103</v>
      </c>
      <c r="P14" s="58"/>
      <c r="Q14" s="56">
        <v>600</v>
      </c>
      <c r="R14" s="59">
        <f t="shared" si="0"/>
        <v>57.6</v>
      </c>
      <c r="S14" s="60">
        <f t="shared" si="1"/>
        <v>0.17</v>
      </c>
      <c r="T14" s="61">
        <f t="shared" si="2"/>
        <v>67.392</v>
      </c>
      <c r="U14" s="59">
        <f t="shared" si="3"/>
        <v>480</v>
      </c>
      <c r="V14" s="62" t="e">
        <f t="shared" si="4"/>
        <v>#DIV/0!</v>
      </c>
    </row>
    <row r="15" spans="2:22" ht="15" customHeight="1">
      <c r="B15" s="52" t="s">
        <v>44</v>
      </c>
      <c r="C15" s="52" t="s">
        <v>45</v>
      </c>
      <c r="D15" s="53">
        <v>2</v>
      </c>
      <c r="E15" s="53">
        <v>21</v>
      </c>
      <c r="F15" s="52" t="s">
        <v>25</v>
      </c>
      <c r="G15" s="52">
        <v>9</v>
      </c>
      <c r="H15" s="53" t="s">
        <v>26</v>
      </c>
      <c r="I15" s="54">
        <v>95</v>
      </c>
      <c r="J15" s="55"/>
      <c r="K15" s="54">
        <v>4.5</v>
      </c>
      <c r="L15" s="56"/>
      <c r="M15" s="57"/>
      <c r="N15" s="54"/>
      <c r="O15" s="54">
        <v>92</v>
      </c>
      <c r="P15" s="58"/>
      <c r="Q15" s="56">
        <v>600</v>
      </c>
      <c r="R15" s="59">
        <f t="shared" si="0"/>
        <v>57</v>
      </c>
      <c r="S15" s="60">
        <f t="shared" si="1"/>
        <v>0.17</v>
      </c>
      <c r="T15" s="61">
        <f t="shared" si="2"/>
        <v>66.69</v>
      </c>
      <c r="U15" s="59">
        <f t="shared" si="3"/>
        <v>427.5</v>
      </c>
      <c r="V15" s="62" t="e">
        <f t="shared" si="4"/>
        <v>#DIV/0!</v>
      </c>
    </row>
    <row r="16" spans="2:22" ht="15" customHeight="1">
      <c r="B16" s="52" t="s">
        <v>46</v>
      </c>
      <c r="C16" s="52" t="s">
        <v>47</v>
      </c>
      <c r="D16" s="53">
        <v>2</v>
      </c>
      <c r="E16" s="53">
        <v>20</v>
      </c>
      <c r="F16" s="52" t="s">
        <v>25</v>
      </c>
      <c r="G16" s="52">
        <v>10</v>
      </c>
      <c r="H16" s="53" t="s">
        <v>26</v>
      </c>
      <c r="I16" s="54">
        <v>103</v>
      </c>
      <c r="J16" s="55"/>
      <c r="K16" s="54">
        <v>4.6</v>
      </c>
      <c r="L16" s="56"/>
      <c r="M16" s="57"/>
      <c r="N16" s="54"/>
      <c r="O16" s="54">
        <v>94</v>
      </c>
      <c r="P16" s="58"/>
      <c r="Q16" s="56">
        <v>600</v>
      </c>
      <c r="R16" s="59">
        <f t="shared" si="0"/>
        <v>61.8</v>
      </c>
      <c r="S16" s="60">
        <f t="shared" si="1"/>
        <v>0.17</v>
      </c>
      <c r="T16" s="61">
        <f t="shared" si="2"/>
        <v>72.306</v>
      </c>
      <c r="U16" s="59">
        <f t="shared" si="3"/>
        <v>473.79999999999995</v>
      </c>
      <c r="V16" s="62" t="e">
        <f t="shared" si="4"/>
        <v>#DIV/0!</v>
      </c>
    </row>
    <row r="17" spans="2:22" ht="15" customHeight="1">
      <c r="B17" s="52" t="s">
        <v>48</v>
      </c>
      <c r="C17" s="52" t="s">
        <v>49</v>
      </c>
      <c r="D17" s="53">
        <v>2</v>
      </c>
      <c r="E17" s="53">
        <v>17</v>
      </c>
      <c r="F17" s="52" t="s">
        <v>25</v>
      </c>
      <c r="G17" s="52">
        <v>11</v>
      </c>
      <c r="H17" s="53" t="s">
        <v>26</v>
      </c>
      <c r="I17" s="54">
        <v>64</v>
      </c>
      <c r="J17" s="55"/>
      <c r="K17" s="54">
        <v>5.6</v>
      </c>
      <c r="L17" s="56"/>
      <c r="M17" s="57"/>
      <c r="N17" s="54"/>
      <c r="O17" s="54">
        <v>113</v>
      </c>
      <c r="P17" s="58"/>
      <c r="Q17" s="56">
        <v>600</v>
      </c>
      <c r="R17" s="59">
        <f t="shared" si="0"/>
        <v>38.4</v>
      </c>
      <c r="S17" s="60">
        <f t="shared" si="1"/>
        <v>0.17</v>
      </c>
      <c r="T17" s="61">
        <f t="shared" si="2"/>
        <v>44.928</v>
      </c>
      <c r="U17" s="59">
        <f t="shared" si="3"/>
        <v>358.4</v>
      </c>
      <c r="V17" s="62" t="e">
        <f t="shared" si="4"/>
        <v>#DIV/0!</v>
      </c>
    </row>
    <row r="18" spans="2:22" ht="15" customHeight="1">
      <c r="B18" s="52" t="s">
        <v>60</v>
      </c>
      <c r="C18" s="52" t="s">
        <v>61</v>
      </c>
      <c r="D18" s="52">
        <v>3</v>
      </c>
      <c r="E18" s="52">
        <v>39</v>
      </c>
      <c r="F18" s="52" t="s">
        <v>25</v>
      </c>
      <c r="G18" s="63">
        <v>17</v>
      </c>
      <c r="H18" s="52" t="s">
        <v>62</v>
      </c>
      <c r="I18" s="54">
        <v>298</v>
      </c>
      <c r="J18" s="55"/>
      <c r="K18" s="54">
        <v>19</v>
      </c>
      <c r="L18" s="56"/>
      <c r="M18" s="57"/>
      <c r="N18" s="54">
        <v>185.6</v>
      </c>
      <c r="O18" s="54">
        <v>103</v>
      </c>
      <c r="P18" s="58"/>
      <c r="Q18" s="56">
        <v>2400</v>
      </c>
      <c r="R18" s="59">
        <f t="shared" si="0"/>
        <v>715.2</v>
      </c>
      <c r="S18" s="60">
        <f t="shared" si="1"/>
        <v>-0.015599999999999994</v>
      </c>
      <c r="T18" s="61">
        <f t="shared" si="2"/>
        <v>704.0428800000001</v>
      </c>
      <c r="U18" s="59">
        <f t="shared" si="3"/>
        <v>5662</v>
      </c>
      <c r="V18" s="62" t="e">
        <f t="shared" si="4"/>
        <v>#DIV/0!</v>
      </c>
    </row>
    <row r="19" spans="2:22" ht="15" customHeight="1">
      <c r="B19" s="52" t="s">
        <v>63</v>
      </c>
      <c r="C19" s="52" t="s">
        <v>64</v>
      </c>
      <c r="D19" s="52">
        <v>3</v>
      </c>
      <c r="E19" s="52">
        <v>46</v>
      </c>
      <c r="F19" s="52" t="s">
        <v>25</v>
      </c>
      <c r="G19" s="63">
        <v>30</v>
      </c>
      <c r="H19" s="52" t="s">
        <v>62</v>
      </c>
      <c r="I19" s="54">
        <v>262</v>
      </c>
      <c r="J19" s="55"/>
      <c r="K19" s="54">
        <v>19.5</v>
      </c>
      <c r="L19" s="56"/>
      <c r="M19" s="57"/>
      <c r="N19" s="54">
        <v>143.5</v>
      </c>
      <c r="O19" s="54">
        <v>99</v>
      </c>
      <c r="P19" s="58"/>
      <c r="Q19" s="56">
        <v>2400</v>
      </c>
      <c r="R19" s="59">
        <f t="shared" si="0"/>
        <v>628.8</v>
      </c>
      <c r="S19" s="60">
        <f t="shared" si="1"/>
        <v>0.0265</v>
      </c>
      <c r="T19" s="61">
        <f t="shared" si="2"/>
        <v>645.4631999999999</v>
      </c>
      <c r="U19" s="59">
        <f t="shared" si="3"/>
        <v>5109</v>
      </c>
      <c r="V19" s="62" t="e">
        <f t="shared" si="4"/>
        <v>#DIV/0!</v>
      </c>
    </row>
    <row r="20" spans="2:22" ht="15" customHeight="1">
      <c r="B20" s="52" t="s">
        <v>65</v>
      </c>
      <c r="C20" s="52" t="s">
        <v>66</v>
      </c>
      <c r="D20" s="52">
        <v>3</v>
      </c>
      <c r="E20" s="52">
        <v>34</v>
      </c>
      <c r="F20" s="52" t="s">
        <v>25</v>
      </c>
      <c r="G20" s="63">
        <v>31</v>
      </c>
      <c r="H20" s="52" t="s">
        <v>62</v>
      </c>
      <c r="I20" s="54">
        <v>257</v>
      </c>
      <c r="J20" s="55"/>
      <c r="K20" s="54">
        <v>19.2</v>
      </c>
      <c r="L20" s="56"/>
      <c r="M20" s="57"/>
      <c r="N20" s="54">
        <v>206.5</v>
      </c>
      <c r="O20" s="54">
        <v>97</v>
      </c>
      <c r="P20" s="58"/>
      <c r="Q20" s="56">
        <v>2400</v>
      </c>
      <c r="R20" s="59">
        <f t="shared" si="0"/>
        <v>616.8</v>
      </c>
      <c r="S20" s="60">
        <f t="shared" si="1"/>
        <v>-0.0365</v>
      </c>
      <c r="T20" s="61">
        <f t="shared" si="2"/>
        <v>594.2868</v>
      </c>
      <c r="U20" s="59">
        <f t="shared" si="3"/>
        <v>4934.4</v>
      </c>
      <c r="V20" s="62" t="e">
        <f t="shared" si="4"/>
        <v>#DIV/0!</v>
      </c>
    </row>
    <row r="21" spans="2:22" ht="15" customHeight="1">
      <c r="B21" s="52" t="s">
        <v>67</v>
      </c>
      <c r="C21" s="52" t="s">
        <v>68</v>
      </c>
      <c r="D21" s="52">
        <v>3</v>
      </c>
      <c r="E21" s="52">
        <v>41</v>
      </c>
      <c r="F21" s="52" t="s">
        <v>25</v>
      </c>
      <c r="G21" s="63">
        <v>34</v>
      </c>
      <c r="H21" s="52" t="s">
        <v>62</v>
      </c>
      <c r="I21" s="54">
        <v>203</v>
      </c>
      <c r="J21" s="55"/>
      <c r="K21" s="54">
        <v>18.2</v>
      </c>
      <c r="L21" s="56"/>
      <c r="M21" s="57"/>
      <c r="N21" s="54">
        <v>240</v>
      </c>
      <c r="O21" s="54">
        <v>98</v>
      </c>
      <c r="P21" s="58"/>
      <c r="Q21" s="56">
        <v>2400</v>
      </c>
      <c r="R21" s="59">
        <f t="shared" si="0"/>
        <v>487.2</v>
      </c>
      <c r="S21" s="60">
        <f t="shared" si="1"/>
        <v>-0.07</v>
      </c>
      <c r="T21" s="61">
        <f t="shared" si="2"/>
        <v>453.096</v>
      </c>
      <c r="U21" s="59">
        <f t="shared" si="3"/>
        <v>3694.6</v>
      </c>
      <c r="V21" s="62" t="e">
        <f t="shared" si="4"/>
        <v>#DIV/0!</v>
      </c>
    </row>
    <row r="22" spans="2:22" ht="15" customHeight="1">
      <c r="B22" s="52" t="s">
        <v>23</v>
      </c>
      <c r="C22" s="52" t="s">
        <v>69</v>
      </c>
      <c r="D22" s="52">
        <v>3</v>
      </c>
      <c r="E22" s="52">
        <v>38</v>
      </c>
      <c r="F22" s="52" t="s">
        <v>25</v>
      </c>
      <c r="G22" s="63">
        <v>38</v>
      </c>
      <c r="H22" s="52" t="s">
        <v>62</v>
      </c>
      <c r="I22" s="54">
        <v>249</v>
      </c>
      <c r="J22" s="55"/>
      <c r="K22" s="54">
        <v>21.6</v>
      </c>
      <c r="L22" s="56"/>
      <c r="M22" s="57"/>
      <c r="N22" s="54">
        <v>191.4</v>
      </c>
      <c r="O22" s="54">
        <v>110</v>
      </c>
      <c r="P22" s="58"/>
      <c r="Q22" s="56">
        <v>2400</v>
      </c>
      <c r="R22" s="59">
        <f t="shared" si="0"/>
        <v>597.6</v>
      </c>
      <c r="S22" s="60">
        <f t="shared" si="1"/>
        <v>-0.021400000000000006</v>
      </c>
      <c r="T22" s="61">
        <f t="shared" si="2"/>
        <v>584.81136</v>
      </c>
      <c r="U22" s="59">
        <f t="shared" si="3"/>
        <v>5378.400000000001</v>
      </c>
      <c r="V22" s="62" t="e">
        <f t="shared" si="4"/>
        <v>#DIV/0!</v>
      </c>
    </row>
    <row r="23" spans="2:22" ht="15" customHeight="1">
      <c r="B23" s="52" t="s">
        <v>164</v>
      </c>
      <c r="C23" s="52" t="s">
        <v>165</v>
      </c>
      <c r="D23" s="52">
        <v>3</v>
      </c>
      <c r="E23" s="52">
        <v>40</v>
      </c>
      <c r="F23" s="52" t="s">
        <v>25</v>
      </c>
      <c r="G23" s="63">
        <v>38</v>
      </c>
      <c r="H23" s="52" t="s">
        <v>62</v>
      </c>
      <c r="I23" s="54"/>
      <c r="J23" s="55"/>
      <c r="K23" s="54"/>
      <c r="L23" s="56"/>
      <c r="M23" s="57"/>
      <c r="N23" s="54"/>
      <c r="O23" s="54"/>
      <c r="P23" s="58"/>
      <c r="Q23" s="56">
        <v>2400</v>
      </c>
      <c r="R23" s="59">
        <f t="shared" si="0"/>
        <v>0</v>
      </c>
      <c r="S23" s="60">
        <f t="shared" si="1"/>
        <v>0.17</v>
      </c>
      <c r="T23" s="61">
        <f t="shared" si="2"/>
        <v>0</v>
      </c>
      <c r="U23" s="59">
        <f t="shared" si="3"/>
        <v>0</v>
      </c>
      <c r="V23" s="62" t="e">
        <f t="shared" si="4"/>
        <v>#DIV/0!</v>
      </c>
    </row>
    <row r="24" spans="2:22" ht="15" customHeight="1">
      <c r="B24" s="52" t="s">
        <v>70</v>
      </c>
      <c r="C24" s="52" t="s">
        <v>71</v>
      </c>
      <c r="D24" s="52">
        <v>3</v>
      </c>
      <c r="E24" s="52">
        <v>48</v>
      </c>
      <c r="F24" s="52" t="s">
        <v>25</v>
      </c>
      <c r="G24" s="63">
        <v>39</v>
      </c>
      <c r="H24" s="52" t="s">
        <v>62</v>
      </c>
      <c r="I24" s="54">
        <v>275</v>
      </c>
      <c r="J24" s="55"/>
      <c r="K24" s="54">
        <v>20.2</v>
      </c>
      <c r="L24" s="56"/>
      <c r="M24" s="57"/>
      <c r="N24" s="54">
        <v>151</v>
      </c>
      <c r="O24" s="54">
        <v>102</v>
      </c>
      <c r="P24" s="58"/>
      <c r="Q24" s="56">
        <v>2400</v>
      </c>
      <c r="R24" s="59">
        <f t="shared" si="0"/>
        <v>660</v>
      </c>
      <c r="S24" s="60">
        <f t="shared" si="1"/>
        <v>0.019</v>
      </c>
      <c r="T24" s="61">
        <f t="shared" si="2"/>
        <v>672.54</v>
      </c>
      <c r="U24" s="59">
        <f t="shared" si="3"/>
        <v>5555</v>
      </c>
      <c r="V24" s="62" t="e">
        <f t="shared" si="4"/>
        <v>#DIV/0!</v>
      </c>
    </row>
    <row r="25" spans="2:22" ht="15" customHeight="1">
      <c r="B25" s="52" t="s">
        <v>72</v>
      </c>
      <c r="C25" s="52" t="s">
        <v>73</v>
      </c>
      <c r="D25" s="52">
        <v>3</v>
      </c>
      <c r="E25" s="52">
        <v>45</v>
      </c>
      <c r="F25" s="52" t="s">
        <v>25</v>
      </c>
      <c r="G25" s="63">
        <v>42</v>
      </c>
      <c r="H25" s="52" t="s">
        <v>62</v>
      </c>
      <c r="I25" s="54">
        <v>197</v>
      </c>
      <c r="J25" s="55"/>
      <c r="K25" s="54">
        <v>21.9</v>
      </c>
      <c r="L25" s="56"/>
      <c r="M25" s="57"/>
      <c r="N25" s="54">
        <v>165</v>
      </c>
      <c r="O25" s="54">
        <v>110</v>
      </c>
      <c r="P25" s="58"/>
      <c r="Q25" s="56">
        <v>2400</v>
      </c>
      <c r="R25" s="59">
        <f t="shared" si="0"/>
        <v>472.8</v>
      </c>
      <c r="S25" s="60">
        <f t="shared" si="1"/>
        <v>0.005</v>
      </c>
      <c r="T25" s="61">
        <f t="shared" si="2"/>
        <v>475.164</v>
      </c>
      <c r="U25" s="59">
        <f t="shared" si="3"/>
        <v>4314.299999999999</v>
      </c>
      <c r="V25" s="62" t="e">
        <f t="shared" si="4"/>
        <v>#DIV/0!</v>
      </c>
    </row>
    <row r="26" spans="2:22" ht="15" customHeight="1">
      <c r="B26" s="52" t="s">
        <v>74</v>
      </c>
      <c r="C26" s="52" t="s">
        <v>75</v>
      </c>
      <c r="D26" s="52">
        <v>3</v>
      </c>
      <c r="E26" s="52">
        <v>33</v>
      </c>
      <c r="F26" s="52" t="s">
        <v>25</v>
      </c>
      <c r="G26" s="63">
        <v>54</v>
      </c>
      <c r="H26" s="52" t="s">
        <v>62</v>
      </c>
      <c r="I26" s="54">
        <v>259</v>
      </c>
      <c r="J26" s="55"/>
      <c r="K26" s="54">
        <v>20.7</v>
      </c>
      <c r="L26" s="56"/>
      <c r="M26" s="57"/>
      <c r="N26" s="54">
        <v>160</v>
      </c>
      <c r="O26" s="54">
        <v>110</v>
      </c>
      <c r="P26" s="58"/>
      <c r="Q26" s="56">
        <v>2400</v>
      </c>
      <c r="R26" s="59">
        <f t="shared" si="0"/>
        <v>621.6</v>
      </c>
      <c r="S26" s="60">
        <f t="shared" si="1"/>
        <v>0.01</v>
      </c>
      <c r="T26" s="61">
        <f t="shared" si="2"/>
        <v>627.816</v>
      </c>
      <c r="U26" s="59">
        <f t="shared" si="3"/>
        <v>5361.3</v>
      </c>
      <c r="V26" s="62" t="e">
        <f t="shared" si="4"/>
        <v>#DIV/0!</v>
      </c>
    </row>
    <row r="27" spans="2:22" ht="15" customHeight="1">
      <c r="B27" s="52" t="s">
        <v>76</v>
      </c>
      <c r="C27" s="52" t="s">
        <v>77</v>
      </c>
      <c r="D27" s="52">
        <v>3</v>
      </c>
      <c r="E27" s="52">
        <v>37</v>
      </c>
      <c r="F27" s="52" t="s">
        <v>25</v>
      </c>
      <c r="G27" s="63">
        <v>54</v>
      </c>
      <c r="H27" s="52" t="s">
        <v>62</v>
      </c>
      <c r="I27" s="54">
        <v>228</v>
      </c>
      <c r="J27" s="55"/>
      <c r="K27" s="54">
        <v>21.2</v>
      </c>
      <c r="L27" s="56"/>
      <c r="M27" s="57"/>
      <c r="N27" s="54">
        <v>166</v>
      </c>
      <c r="O27" s="54">
        <v>108</v>
      </c>
      <c r="P27" s="58"/>
      <c r="Q27" s="56">
        <v>2400</v>
      </c>
      <c r="R27" s="59">
        <f t="shared" si="0"/>
        <v>547.2</v>
      </c>
      <c r="S27" s="60">
        <f t="shared" si="1"/>
        <v>0.004</v>
      </c>
      <c r="T27" s="61">
        <f t="shared" si="2"/>
        <v>549.3888000000001</v>
      </c>
      <c r="U27" s="59">
        <f t="shared" si="3"/>
        <v>4833.599999999999</v>
      </c>
      <c r="V27" s="62" t="e">
        <f t="shared" si="4"/>
        <v>#DIV/0!</v>
      </c>
    </row>
    <row r="28" spans="2:22" ht="15" customHeight="1">
      <c r="B28" s="52" t="s">
        <v>78</v>
      </c>
      <c r="C28" s="52" t="s">
        <v>79</v>
      </c>
      <c r="D28" s="52">
        <v>3</v>
      </c>
      <c r="E28" s="52">
        <v>36</v>
      </c>
      <c r="F28" s="52" t="s">
        <v>25</v>
      </c>
      <c r="G28" s="63">
        <v>60</v>
      </c>
      <c r="H28" s="52" t="s">
        <v>62</v>
      </c>
      <c r="I28" s="54">
        <v>42</v>
      </c>
      <c r="J28" s="55"/>
      <c r="K28" s="54">
        <v>25.3</v>
      </c>
      <c r="L28" s="56"/>
      <c r="M28" s="57"/>
      <c r="N28" s="54">
        <v>169.2</v>
      </c>
      <c r="O28" s="54">
        <v>131</v>
      </c>
      <c r="P28" s="58"/>
      <c r="Q28" s="56">
        <v>2400</v>
      </c>
      <c r="R28" s="59">
        <f t="shared" si="0"/>
        <v>100.8</v>
      </c>
      <c r="S28" s="60">
        <f t="shared" si="1"/>
        <v>0.0008000000000000114</v>
      </c>
      <c r="T28" s="61">
        <f t="shared" si="2"/>
        <v>100.88064</v>
      </c>
      <c r="U28" s="59">
        <f t="shared" si="3"/>
        <v>1062.6000000000001</v>
      </c>
      <c r="V28" s="62" t="e">
        <f t="shared" si="4"/>
        <v>#DIV/0!</v>
      </c>
    </row>
    <row r="29" spans="2:22" ht="15" customHeight="1">
      <c r="B29" s="52" t="s">
        <v>87</v>
      </c>
      <c r="C29" s="52" t="s">
        <v>74</v>
      </c>
      <c r="D29" s="52">
        <v>4</v>
      </c>
      <c r="E29" s="52">
        <v>64</v>
      </c>
      <c r="F29" s="52" t="s">
        <v>25</v>
      </c>
      <c r="G29" s="52">
        <v>26</v>
      </c>
      <c r="H29" s="53" t="s">
        <v>88</v>
      </c>
      <c r="I29" s="54">
        <v>212</v>
      </c>
      <c r="J29" s="55"/>
      <c r="K29" s="54">
        <v>10.2</v>
      </c>
      <c r="L29" s="56"/>
      <c r="M29" s="57"/>
      <c r="N29" s="54">
        <v>177.2</v>
      </c>
      <c r="O29" s="54">
        <v>103</v>
      </c>
      <c r="P29" s="58"/>
      <c r="Q29" s="56">
        <v>1200</v>
      </c>
      <c r="R29" s="59">
        <f t="shared" si="0"/>
        <v>254.4</v>
      </c>
      <c r="S29" s="60">
        <f t="shared" si="1"/>
        <v>-0.0071999999999999885</v>
      </c>
      <c r="T29" s="61">
        <f t="shared" si="2"/>
        <v>252.56832</v>
      </c>
      <c r="U29" s="59">
        <f t="shared" si="3"/>
        <v>2162.3999999999996</v>
      </c>
      <c r="V29" s="62" t="e">
        <f t="shared" si="4"/>
        <v>#DIV/0!</v>
      </c>
    </row>
    <row r="30" spans="2:22" ht="15" customHeight="1">
      <c r="B30" s="52" t="s">
        <v>89</v>
      </c>
      <c r="C30" s="52" t="s">
        <v>90</v>
      </c>
      <c r="D30" s="52">
        <v>4</v>
      </c>
      <c r="E30" s="52">
        <v>56</v>
      </c>
      <c r="F30" s="52" t="s">
        <v>25</v>
      </c>
      <c r="G30" s="52">
        <v>36</v>
      </c>
      <c r="H30" s="52" t="s">
        <v>91</v>
      </c>
      <c r="I30" s="54">
        <v>220</v>
      </c>
      <c r="J30" s="55"/>
      <c r="K30" s="54">
        <v>10.6</v>
      </c>
      <c r="L30" s="56"/>
      <c r="M30" s="57"/>
      <c r="N30" s="54">
        <v>221.8</v>
      </c>
      <c r="O30" s="54">
        <v>110</v>
      </c>
      <c r="P30" s="58"/>
      <c r="Q30" s="56">
        <v>1200</v>
      </c>
      <c r="R30" s="59">
        <f t="shared" si="0"/>
        <v>264</v>
      </c>
      <c r="S30" s="60">
        <f t="shared" si="1"/>
        <v>-0.05180000000000001</v>
      </c>
      <c r="T30" s="61">
        <f t="shared" si="2"/>
        <v>250.32479999999998</v>
      </c>
      <c r="U30" s="59">
        <f t="shared" si="3"/>
        <v>2332</v>
      </c>
      <c r="V30" s="62" t="e">
        <f t="shared" si="4"/>
        <v>#DIV/0!</v>
      </c>
    </row>
    <row r="31" spans="2:22" ht="15" customHeight="1">
      <c r="B31" s="52" t="s">
        <v>92</v>
      </c>
      <c r="C31" s="52" t="s">
        <v>93</v>
      </c>
      <c r="D31" s="52">
        <v>4</v>
      </c>
      <c r="E31" s="52">
        <v>57</v>
      </c>
      <c r="F31" s="52" t="s">
        <v>25</v>
      </c>
      <c r="G31" s="52">
        <v>37</v>
      </c>
      <c r="H31" s="52" t="s">
        <v>91</v>
      </c>
      <c r="I31" s="54">
        <v>176</v>
      </c>
      <c r="J31" s="55"/>
      <c r="K31" s="54">
        <v>11.4</v>
      </c>
      <c r="L31" s="56"/>
      <c r="M31" s="57"/>
      <c r="N31" s="54">
        <v>190</v>
      </c>
      <c r="O31" s="54">
        <v>118</v>
      </c>
      <c r="P31" s="58"/>
      <c r="Q31" s="56">
        <v>1200</v>
      </c>
      <c r="R31" s="59">
        <f t="shared" si="0"/>
        <v>211.2</v>
      </c>
      <c r="S31" s="60">
        <f t="shared" si="1"/>
        <v>-0.02</v>
      </c>
      <c r="T31" s="61">
        <f t="shared" si="2"/>
        <v>206.976</v>
      </c>
      <c r="U31" s="59">
        <f t="shared" si="3"/>
        <v>2006.4</v>
      </c>
      <c r="V31" s="62" t="e">
        <f t="shared" si="4"/>
        <v>#DIV/0!</v>
      </c>
    </row>
    <row r="32" spans="2:22" ht="15" customHeight="1">
      <c r="B32" s="52" t="s">
        <v>50</v>
      </c>
      <c r="C32" s="52" t="s">
        <v>94</v>
      </c>
      <c r="D32" s="52">
        <v>4</v>
      </c>
      <c r="E32" s="52">
        <v>49</v>
      </c>
      <c r="F32" s="52" t="s">
        <v>25</v>
      </c>
      <c r="G32" s="52">
        <v>41</v>
      </c>
      <c r="H32" s="52" t="s">
        <v>95</v>
      </c>
      <c r="I32" s="54">
        <v>233</v>
      </c>
      <c r="J32" s="55"/>
      <c r="K32" s="54">
        <v>9.8</v>
      </c>
      <c r="L32" s="56"/>
      <c r="M32" s="57"/>
      <c r="N32" s="54">
        <v>174</v>
      </c>
      <c r="O32" s="54">
        <v>100</v>
      </c>
      <c r="P32" s="58"/>
      <c r="Q32" s="56">
        <v>1200</v>
      </c>
      <c r="R32" s="59">
        <f t="shared" si="0"/>
        <v>279.6</v>
      </c>
      <c r="S32" s="60">
        <f t="shared" si="1"/>
        <v>-0.004</v>
      </c>
      <c r="T32" s="61">
        <f t="shared" si="2"/>
        <v>278.4816</v>
      </c>
      <c r="U32" s="59">
        <f t="shared" si="3"/>
        <v>2283.4</v>
      </c>
      <c r="V32" s="62" t="e">
        <f t="shared" si="4"/>
        <v>#DIV/0!</v>
      </c>
    </row>
    <row r="33" spans="2:22" ht="15" customHeight="1">
      <c r="B33" s="52" t="s">
        <v>48</v>
      </c>
      <c r="C33" s="52" t="s">
        <v>79</v>
      </c>
      <c r="D33" s="52">
        <v>4</v>
      </c>
      <c r="E33" s="52">
        <v>51</v>
      </c>
      <c r="F33" s="52" t="s">
        <v>25</v>
      </c>
      <c r="G33" s="52">
        <v>41</v>
      </c>
      <c r="H33" s="52" t="s">
        <v>95</v>
      </c>
      <c r="I33" s="54">
        <v>247</v>
      </c>
      <c r="J33" s="55"/>
      <c r="K33" s="54">
        <v>10.7</v>
      </c>
      <c r="L33" s="56"/>
      <c r="M33" s="57"/>
      <c r="N33" s="54">
        <v>176.2</v>
      </c>
      <c r="O33" s="54">
        <v>111</v>
      </c>
      <c r="P33" s="58"/>
      <c r="Q33" s="56">
        <v>1200</v>
      </c>
      <c r="R33" s="59">
        <f t="shared" si="0"/>
        <v>296.4</v>
      </c>
      <c r="S33" s="60">
        <f t="shared" si="1"/>
        <v>-0.006199999999999989</v>
      </c>
      <c r="T33" s="61">
        <f t="shared" si="2"/>
        <v>294.56232</v>
      </c>
      <c r="U33" s="59">
        <f t="shared" si="3"/>
        <v>2642.8999999999996</v>
      </c>
      <c r="V33" s="62" t="e">
        <f t="shared" si="4"/>
        <v>#DIV/0!</v>
      </c>
    </row>
    <row r="34" spans="2:22" ht="15" customHeight="1">
      <c r="B34" s="52" t="s">
        <v>96</v>
      </c>
      <c r="C34" s="52" t="s">
        <v>97</v>
      </c>
      <c r="D34" s="52">
        <v>4</v>
      </c>
      <c r="E34" s="52">
        <v>63</v>
      </c>
      <c r="F34" s="52" t="s">
        <v>25</v>
      </c>
      <c r="G34" s="52">
        <v>41</v>
      </c>
      <c r="H34" s="52" t="s">
        <v>95</v>
      </c>
      <c r="I34" s="54">
        <v>212</v>
      </c>
      <c r="J34" s="55"/>
      <c r="K34" s="54">
        <v>10.2</v>
      </c>
      <c r="L34" s="56"/>
      <c r="M34" s="57"/>
      <c r="N34" s="54">
        <v>203.8</v>
      </c>
      <c r="O34" s="54">
        <v>103</v>
      </c>
      <c r="P34" s="58"/>
      <c r="Q34" s="56">
        <v>1200</v>
      </c>
      <c r="R34" s="59">
        <f t="shared" si="0"/>
        <v>254.4</v>
      </c>
      <c r="S34" s="60">
        <f t="shared" si="1"/>
        <v>-0.03380000000000001</v>
      </c>
      <c r="T34" s="61">
        <f t="shared" si="2"/>
        <v>245.80128</v>
      </c>
      <c r="U34" s="59">
        <f t="shared" si="3"/>
        <v>2162.3999999999996</v>
      </c>
      <c r="V34" s="62" t="e">
        <f t="shared" si="4"/>
        <v>#DIV/0!</v>
      </c>
    </row>
    <row r="35" spans="2:22" ht="15" customHeight="1">
      <c r="B35" s="52" t="s">
        <v>98</v>
      </c>
      <c r="C35" s="52" t="s">
        <v>99</v>
      </c>
      <c r="D35" s="52">
        <v>4</v>
      </c>
      <c r="E35" s="52">
        <v>52</v>
      </c>
      <c r="F35" s="52" t="s">
        <v>25</v>
      </c>
      <c r="G35" s="52">
        <v>60</v>
      </c>
      <c r="H35" s="53" t="s">
        <v>100</v>
      </c>
      <c r="I35" s="54">
        <v>203</v>
      </c>
      <c r="J35" s="55"/>
      <c r="K35" s="54">
        <v>8.1</v>
      </c>
      <c r="L35" s="56"/>
      <c r="M35" s="57"/>
      <c r="N35" s="54">
        <v>179</v>
      </c>
      <c r="O35" s="54">
        <v>96</v>
      </c>
      <c r="P35" s="58"/>
      <c r="Q35" s="56">
        <v>1200</v>
      </c>
      <c r="R35" s="59">
        <f t="shared" si="0"/>
        <v>243.6</v>
      </c>
      <c r="S35" s="60">
        <f t="shared" si="1"/>
        <v>-0.009000000000000001</v>
      </c>
      <c r="T35" s="61">
        <f t="shared" si="2"/>
        <v>241.4076</v>
      </c>
      <c r="U35" s="59">
        <f t="shared" si="3"/>
        <v>1644.3</v>
      </c>
      <c r="V35" s="62" t="e">
        <f t="shared" si="4"/>
        <v>#DIV/0!</v>
      </c>
    </row>
    <row r="36" spans="2:22" ht="15" customHeight="1">
      <c r="B36" s="52" t="s">
        <v>101</v>
      </c>
      <c r="C36" s="52" t="s">
        <v>102</v>
      </c>
      <c r="D36" s="52">
        <v>5</v>
      </c>
      <c r="E36" s="52">
        <v>75</v>
      </c>
      <c r="F36" s="52" t="s">
        <v>25</v>
      </c>
      <c r="G36" s="52">
        <v>24</v>
      </c>
      <c r="H36" s="53" t="s">
        <v>103</v>
      </c>
      <c r="I36" s="54">
        <v>256</v>
      </c>
      <c r="J36" s="55"/>
      <c r="K36" s="54">
        <v>10.5</v>
      </c>
      <c r="L36" s="56"/>
      <c r="M36" s="57"/>
      <c r="N36" s="54">
        <v>178.2</v>
      </c>
      <c r="O36" s="54">
        <v>108</v>
      </c>
      <c r="P36" s="58"/>
      <c r="Q36" s="56">
        <v>1200</v>
      </c>
      <c r="R36" s="59">
        <f t="shared" si="0"/>
        <v>307.2</v>
      </c>
      <c r="S36" s="60">
        <f t="shared" si="1"/>
        <v>-0.008199999999999989</v>
      </c>
      <c r="T36" s="61">
        <f t="shared" si="2"/>
        <v>304.68095999999997</v>
      </c>
      <c r="U36" s="59">
        <f t="shared" si="3"/>
        <v>2688</v>
      </c>
      <c r="V36" s="62" t="e">
        <f t="shared" si="4"/>
        <v>#DIV/0!</v>
      </c>
    </row>
    <row r="37" spans="2:22" ht="15" customHeight="1">
      <c r="B37" s="52" t="s">
        <v>35</v>
      </c>
      <c r="C37" s="52" t="s">
        <v>104</v>
      </c>
      <c r="D37" s="52">
        <v>5</v>
      </c>
      <c r="E37" s="52">
        <v>74</v>
      </c>
      <c r="F37" s="52" t="s">
        <v>25</v>
      </c>
      <c r="G37" s="52">
        <v>37</v>
      </c>
      <c r="H37" s="52" t="s">
        <v>91</v>
      </c>
      <c r="I37" s="54">
        <v>206</v>
      </c>
      <c r="J37" s="55"/>
      <c r="K37" s="54">
        <v>10.7</v>
      </c>
      <c r="L37" s="56"/>
      <c r="M37" s="57"/>
      <c r="N37" s="54">
        <v>243.8</v>
      </c>
      <c r="O37" s="54">
        <v>101</v>
      </c>
      <c r="P37" s="58"/>
      <c r="Q37" s="56">
        <v>1200</v>
      </c>
      <c r="R37" s="59">
        <f t="shared" si="0"/>
        <v>247.2</v>
      </c>
      <c r="S37" s="60">
        <f t="shared" si="1"/>
        <v>-0.0738</v>
      </c>
      <c r="T37" s="61">
        <f t="shared" si="2"/>
        <v>228.95664</v>
      </c>
      <c r="U37" s="59">
        <f t="shared" si="3"/>
        <v>2204.2</v>
      </c>
      <c r="V37" s="62" t="e">
        <f t="shared" si="4"/>
        <v>#DIV/0!</v>
      </c>
    </row>
    <row r="38" spans="2:22" ht="15" customHeight="1">
      <c r="B38" s="52" t="s">
        <v>105</v>
      </c>
      <c r="C38" s="52" t="s">
        <v>106</v>
      </c>
      <c r="D38" s="52">
        <v>5</v>
      </c>
      <c r="E38" s="52">
        <v>71</v>
      </c>
      <c r="F38" s="52" t="s">
        <v>25</v>
      </c>
      <c r="G38" s="52">
        <v>46</v>
      </c>
      <c r="H38" s="52" t="s">
        <v>95</v>
      </c>
      <c r="I38" s="54">
        <v>160</v>
      </c>
      <c r="J38" s="55"/>
      <c r="K38" s="54">
        <v>10.4</v>
      </c>
      <c r="L38" s="56"/>
      <c r="M38" s="57"/>
      <c r="N38" s="54">
        <v>182</v>
      </c>
      <c r="O38" s="54">
        <v>113</v>
      </c>
      <c r="P38" s="58"/>
      <c r="Q38" s="56">
        <v>1200</v>
      </c>
      <c r="R38" s="59">
        <f t="shared" si="0"/>
        <v>192</v>
      </c>
      <c r="S38" s="60">
        <f t="shared" si="1"/>
        <v>-0.012</v>
      </c>
      <c r="T38" s="61">
        <f t="shared" si="2"/>
        <v>189.696</v>
      </c>
      <c r="U38" s="59">
        <f t="shared" si="3"/>
        <v>1664</v>
      </c>
      <c r="V38" s="62" t="e">
        <f t="shared" si="4"/>
        <v>#DIV/0!</v>
      </c>
    </row>
    <row r="39" spans="2:22" ht="15" customHeight="1">
      <c r="B39" s="52" t="s">
        <v>107</v>
      </c>
      <c r="C39" s="52" t="s">
        <v>108</v>
      </c>
      <c r="D39" s="52">
        <v>5</v>
      </c>
      <c r="E39" s="52">
        <v>73</v>
      </c>
      <c r="F39" s="52" t="s">
        <v>25</v>
      </c>
      <c r="G39" s="52">
        <v>60</v>
      </c>
      <c r="H39" s="53" t="s">
        <v>100</v>
      </c>
      <c r="I39" s="54">
        <v>266</v>
      </c>
      <c r="J39" s="55"/>
      <c r="K39" s="54">
        <v>9.6</v>
      </c>
      <c r="L39" s="56"/>
      <c r="M39" s="57"/>
      <c r="N39" s="54">
        <v>166</v>
      </c>
      <c r="O39" s="54">
        <v>100</v>
      </c>
      <c r="P39" s="58"/>
      <c r="Q39" s="56">
        <v>1200</v>
      </c>
      <c r="R39" s="59">
        <f t="shared" si="0"/>
        <v>319.2</v>
      </c>
      <c r="S39" s="60">
        <f t="shared" si="1"/>
        <v>0.004</v>
      </c>
      <c r="T39" s="61">
        <f t="shared" si="2"/>
        <v>320.47679999999997</v>
      </c>
      <c r="U39" s="59">
        <f t="shared" si="3"/>
        <v>2553.6</v>
      </c>
      <c r="V39" s="62" t="e">
        <f t="shared" si="4"/>
        <v>#DIV/0!</v>
      </c>
    </row>
    <row r="40" spans="2:22" ht="15" customHeight="1">
      <c r="B40" s="52" t="s">
        <v>109</v>
      </c>
      <c r="C40" s="52" t="s">
        <v>110</v>
      </c>
      <c r="D40" s="52">
        <v>5</v>
      </c>
      <c r="E40" s="52">
        <v>72</v>
      </c>
      <c r="F40" s="52" t="s">
        <v>25</v>
      </c>
      <c r="G40" s="52">
        <v>62</v>
      </c>
      <c r="H40" s="53" t="s">
        <v>100</v>
      </c>
      <c r="I40" s="54">
        <v>207</v>
      </c>
      <c r="J40" s="55"/>
      <c r="K40" s="54">
        <v>8.9</v>
      </c>
      <c r="L40" s="56"/>
      <c r="M40" s="57"/>
      <c r="N40" s="54">
        <v>156.6</v>
      </c>
      <c r="O40" s="54">
        <v>92</v>
      </c>
      <c r="P40" s="58"/>
      <c r="Q40" s="56">
        <v>1200</v>
      </c>
      <c r="R40" s="59">
        <f t="shared" si="0"/>
        <v>248.4</v>
      </c>
      <c r="S40" s="60">
        <f t="shared" si="1"/>
        <v>0.013400000000000006</v>
      </c>
      <c r="T40" s="61">
        <f t="shared" si="2"/>
        <v>251.72856000000002</v>
      </c>
      <c r="U40" s="59">
        <f t="shared" si="3"/>
        <v>1842.3000000000002</v>
      </c>
      <c r="V40" s="62" t="e">
        <f t="shared" si="4"/>
        <v>#DIV/0!</v>
      </c>
    </row>
    <row r="41" spans="2:23" s="97" customFormat="1" ht="15" customHeight="1">
      <c r="B41" s="86" t="s">
        <v>111</v>
      </c>
      <c r="C41" s="86" t="s">
        <v>112</v>
      </c>
      <c r="D41" s="86">
        <v>5</v>
      </c>
      <c r="E41" s="86"/>
      <c r="F41" s="86" t="s">
        <v>25</v>
      </c>
      <c r="G41" s="86"/>
      <c r="H41" s="86"/>
      <c r="I41" s="87">
        <v>324</v>
      </c>
      <c r="J41" s="88"/>
      <c r="K41" s="87">
        <v>9.6</v>
      </c>
      <c r="L41" s="89"/>
      <c r="M41" s="90"/>
      <c r="N41" s="87">
        <v>228</v>
      </c>
      <c r="O41" s="87">
        <v>99</v>
      </c>
      <c r="P41" s="91"/>
      <c r="Q41" s="92">
        <v>1200</v>
      </c>
      <c r="R41" s="93">
        <f t="shared" si="0"/>
        <v>388.8</v>
      </c>
      <c r="S41" s="60">
        <f t="shared" si="1"/>
        <v>-0.057999999999999996</v>
      </c>
      <c r="T41" s="94">
        <f t="shared" si="2"/>
        <v>366.2496</v>
      </c>
      <c r="U41" s="93">
        <f t="shared" si="3"/>
        <v>3110.4</v>
      </c>
      <c r="V41" s="95" t="e">
        <f t="shared" si="4"/>
        <v>#DIV/0!</v>
      </c>
      <c r="W41" s="96"/>
    </row>
    <row r="42" spans="2:23" ht="15" customHeight="1">
      <c r="B42" s="68"/>
      <c r="C42" s="68"/>
      <c r="D42" s="68"/>
      <c r="E42" s="68"/>
      <c r="F42" s="68"/>
      <c r="G42" s="68"/>
      <c r="H42" s="68"/>
      <c r="I42" s="69"/>
      <c r="J42" s="70"/>
      <c r="K42" s="69"/>
      <c r="L42" s="65"/>
      <c r="M42" s="71"/>
      <c r="N42" s="69"/>
      <c r="O42" s="69"/>
      <c r="P42" s="71"/>
      <c r="Q42" s="65"/>
      <c r="R42" s="65"/>
      <c r="S42" s="66"/>
      <c r="T42" s="72"/>
      <c r="U42" s="65"/>
      <c r="V42" s="73"/>
      <c r="W42" s="67"/>
    </row>
    <row r="43" spans="2:21" ht="15" customHeight="1">
      <c r="B43" s="74" t="s">
        <v>166</v>
      </c>
      <c r="C43" s="74"/>
      <c r="D43" s="74"/>
      <c r="E43" s="74"/>
      <c r="F43" s="74"/>
      <c r="G43" s="74"/>
      <c r="H43" s="74"/>
      <c r="I43" s="75"/>
      <c r="J43" s="76"/>
      <c r="K43" s="75"/>
      <c r="L43" s="75"/>
      <c r="M43" s="77"/>
      <c r="N43" s="75"/>
      <c r="O43" s="75"/>
      <c r="P43" s="77"/>
      <c r="Q43" s="75"/>
      <c r="R43" s="75"/>
      <c r="S43" s="78"/>
      <c r="T43" s="79"/>
      <c r="U43" s="75"/>
    </row>
    <row r="44" spans="2:21" ht="15" customHeight="1">
      <c r="B44" s="80" t="s">
        <v>167</v>
      </c>
      <c r="C44" s="81"/>
      <c r="D44" s="81"/>
      <c r="E44" s="81"/>
      <c r="F44" s="81"/>
      <c r="G44" s="81"/>
      <c r="H44" s="81"/>
      <c r="I44" s="75"/>
      <c r="J44" s="76"/>
      <c r="K44" s="75"/>
      <c r="L44" s="75"/>
      <c r="M44" s="77"/>
      <c r="N44" s="75"/>
      <c r="O44" s="75"/>
      <c r="P44" s="77"/>
      <c r="Q44" s="75"/>
      <c r="R44" s="75"/>
      <c r="S44" s="78"/>
      <c r="T44" s="79"/>
      <c r="U44" s="75"/>
    </row>
    <row r="45" spans="2:21" ht="15" customHeight="1">
      <c r="B45" s="82" t="s">
        <v>168</v>
      </c>
      <c r="C45" s="83"/>
      <c r="D45" s="83"/>
      <c r="E45" s="83"/>
      <c r="F45" s="83"/>
      <c r="G45" s="83"/>
      <c r="H45" s="83"/>
      <c r="I45" s="75"/>
      <c r="J45" s="76"/>
      <c r="K45" s="75"/>
      <c r="L45" s="75"/>
      <c r="M45" s="77"/>
      <c r="N45" s="75"/>
      <c r="O45" s="75"/>
      <c r="P45" s="77"/>
      <c r="Q45" s="75"/>
      <c r="R45" s="75"/>
      <c r="S45" s="78"/>
      <c r="T45" s="79"/>
      <c r="U45" s="75"/>
    </row>
    <row r="46" spans="2:21" ht="15" customHeight="1">
      <c r="B46" s="84" t="s">
        <v>169</v>
      </c>
      <c r="C46" s="85"/>
      <c r="D46" s="85"/>
      <c r="E46" s="85"/>
      <c r="F46" s="85"/>
      <c r="G46" s="85"/>
      <c r="H46" s="85"/>
      <c r="I46" s="75"/>
      <c r="J46" s="76"/>
      <c r="K46" s="75"/>
      <c r="L46" s="75"/>
      <c r="M46" s="77"/>
      <c r="N46" s="75"/>
      <c r="O46" s="75"/>
      <c r="P46" s="77"/>
      <c r="Q46" s="75"/>
      <c r="R46" s="75"/>
      <c r="S46" s="78"/>
      <c r="T46" s="79"/>
      <c r="U46" s="75"/>
    </row>
    <row r="47" spans="2:21" ht="15" customHeight="1">
      <c r="B47" s="75"/>
      <c r="C47" s="75"/>
      <c r="D47" s="75"/>
      <c r="E47" s="75"/>
      <c r="F47" s="75"/>
      <c r="G47" s="75"/>
      <c r="H47" s="75"/>
      <c r="I47" s="75"/>
      <c r="J47" s="76"/>
      <c r="K47" s="75"/>
      <c r="L47" s="75"/>
      <c r="M47" s="77"/>
      <c r="N47" s="75"/>
      <c r="O47" s="75"/>
      <c r="P47" s="77"/>
      <c r="Q47" s="75"/>
      <c r="R47" s="75"/>
      <c r="S47" s="78"/>
      <c r="T47" s="79"/>
      <c r="U47" s="75"/>
    </row>
    <row r="48" spans="2:22" ht="15" customHeight="1">
      <c r="B48" s="98" t="s">
        <v>170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</row>
    <row r="49" spans="2:22" ht="26.25" customHeight="1">
      <c r="B49" s="99" t="s">
        <v>171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1"/>
    </row>
    <row r="50" spans="2:22" ht="15" customHeight="1">
      <c r="B50" s="102" t="s">
        <v>172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</row>
    <row r="51" spans="2:22" ht="15" customHeight="1">
      <c r="B51" s="102" t="s">
        <v>173</v>
      </c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</row>
    <row r="52" spans="2:22" ht="15" customHeight="1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</row>
  </sheetData>
  <sheetProtection/>
  <mergeCells count="5">
    <mergeCell ref="B48:V48"/>
    <mergeCell ref="B49:V49"/>
    <mergeCell ref="B50:V50"/>
    <mergeCell ref="B51:V51"/>
    <mergeCell ref="B52:V5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W42"/>
  <sheetViews>
    <sheetView zoomScalePageLayoutView="0" workbookViewId="0" topLeftCell="A1">
      <selection activeCell="M35" sqref="M34:M35"/>
    </sheetView>
  </sheetViews>
  <sheetFormatPr defaultColWidth="9.140625" defaultRowHeight="15"/>
  <cols>
    <col min="1" max="1" width="4.140625" style="42" customWidth="1"/>
    <col min="2" max="5" width="11.421875" style="42" customWidth="1"/>
    <col min="6" max="7" width="11.421875" style="42" hidden="1" customWidth="1"/>
    <col min="8" max="8" width="11.421875" style="42" customWidth="1"/>
    <col min="9" max="9" width="7.8515625" style="42" customWidth="1"/>
    <col min="10" max="10" width="8.00390625" style="42" customWidth="1"/>
    <col min="11" max="11" width="8.28125" style="42" customWidth="1"/>
    <col min="12" max="12" width="9.140625" style="42" hidden="1" customWidth="1"/>
    <col min="13" max="13" width="8.28125" style="42" customWidth="1"/>
    <col min="14" max="14" width="8.57421875" style="42" customWidth="1"/>
    <col min="15" max="15" width="6.28125" style="42" customWidth="1"/>
    <col min="16" max="16" width="10.7109375" style="42" customWidth="1"/>
    <col min="17" max="17" width="7.57421875" style="42" customWidth="1"/>
    <col min="18" max="18" width="7.7109375" style="42" customWidth="1"/>
    <col min="19" max="19" width="9.140625" style="42" customWidth="1"/>
    <col min="20" max="20" width="12.7109375" style="42" customWidth="1"/>
    <col min="21" max="21" width="9.140625" style="42" customWidth="1"/>
    <col min="22" max="22" width="10.8515625" style="42" customWidth="1"/>
    <col min="23" max="16384" width="9.140625" style="42" customWidth="1"/>
  </cols>
  <sheetData>
    <row r="1" spans="2:22" ht="15" customHeight="1">
      <c r="B1" s="39" t="s">
        <v>174</v>
      </c>
      <c r="C1" s="39"/>
      <c r="D1" s="39"/>
      <c r="E1" s="39"/>
      <c r="F1" s="39"/>
      <c r="G1" s="39"/>
      <c r="H1" s="39"/>
      <c r="I1" s="40"/>
      <c r="J1" s="40"/>
      <c r="K1" s="40"/>
      <c r="L1" s="40"/>
      <c r="M1" s="40"/>
      <c r="N1" s="40"/>
      <c r="O1" s="40"/>
      <c r="P1" s="40"/>
      <c r="Q1" s="40"/>
      <c r="R1" s="40"/>
      <c r="S1" s="41">
        <v>130</v>
      </c>
      <c r="T1" s="40"/>
      <c r="U1" s="40"/>
      <c r="V1" s="40"/>
    </row>
    <row r="2" spans="2:22" ht="15" customHeight="1">
      <c r="B2" s="40"/>
      <c r="C2" s="40"/>
      <c r="D2" s="40"/>
      <c r="E2" s="40"/>
      <c r="F2" s="40"/>
      <c r="G2" s="40"/>
      <c r="H2" s="40"/>
      <c r="I2" s="43"/>
      <c r="J2" s="44">
        <v>2.20462262</v>
      </c>
      <c r="K2" s="43"/>
      <c r="L2" s="43"/>
      <c r="M2" s="43"/>
      <c r="N2" s="43"/>
      <c r="O2" s="43"/>
      <c r="P2" s="43"/>
      <c r="Q2" s="45">
        <v>20</v>
      </c>
      <c r="R2" s="43"/>
      <c r="S2" s="46">
        <v>0</v>
      </c>
      <c r="T2" s="47"/>
      <c r="U2" s="43"/>
      <c r="V2" s="43"/>
    </row>
    <row r="3" spans="2:22" ht="33.75">
      <c r="B3" s="48" t="s">
        <v>2</v>
      </c>
      <c r="C3" s="48" t="s">
        <v>3</v>
      </c>
      <c r="D3" s="48" t="s">
        <v>4</v>
      </c>
      <c r="E3" s="48" t="s">
        <v>5</v>
      </c>
      <c r="F3" s="48" t="s">
        <v>6</v>
      </c>
      <c r="G3" s="48" t="s">
        <v>7</v>
      </c>
      <c r="H3" s="48" t="s">
        <v>8</v>
      </c>
      <c r="I3" s="49" t="s">
        <v>148</v>
      </c>
      <c r="J3" s="49" t="s">
        <v>149</v>
      </c>
      <c r="K3" s="49" t="s">
        <v>150</v>
      </c>
      <c r="L3" s="49" t="s">
        <v>151</v>
      </c>
      <c r="M3" s="50" t="s">
        <v>152</v>
      </c>
      <c r="N3" s="49" t="s">
        <v>153</v>
      </c>
      <c r="O3" s="49" t="s">
        <v>154</v>
      </c>
      <c r="P3" s="49" t="s">
        <v>155</v>
      </c>
      <c r="Q3" s="49" t="s">
        <v>156</v>
      </c>
      <c r="R3" s="50" t="s">
        <v>157</v>
      </c>
      <c r="S3" s="49" t="s">
        <v>158</v>
      </c>
      <c r="T3" s="50" t="s">
        <v>159</v>
      </c>
      <c r="U3" s="50" t="s">
        <v>160</v>
      </c>
      <c r="V3" s="51" t="s">
        <v>161</v>
      </c>
    </row>
    <row r="4" spans="2:22" ht="15" customHeight="1">
      <c r="B4" s="52" t="s">
        <v>50</v>
      </c>
      <c r="C4" s="52" t="s">
        <v>51</v>
      </c>
      <c r="D4" s="52">
        <v>1</v>
      </c>
      <c r="E4" s="52">
        <v>1</v>
      </c>
      <c r="F4" s="52" t="s">
        <v>52</v>
      </c>
      <c r="G4" s="52">
        <v>10</v>
      </c>
      <c r="H4" s="52" t="s">
        <v>53</v>
      </c>
      <c r="I4" s="54">
        <v>73</v>
      </c>
      <c r="J4" s="55">
        <f>N4/$J$2</f>
        <v>0</v>
      </c>
      <c r="K4" s="54">
        <v>3.7</v>
      </c>
      <c r="L4" s="56">
        <f>K4*(60/20)</f>
        <v>11.100000000000001</v>
      </c>
      <c r="M4" s="57"/>
      <c r="N4" s="54"/>
      <c r="O4" s="54">
        <v>73</v>
      </c>
      <c r="P4" s="58">
        <f>364/73.45</f>
        <v>4.95575221238938</v>
      </c>
      <c r="Q4" s="56">
        <v>600</v>
      </c>
      <c r="R4" s="59">
        <f>(I4*Q4)/1000</f>
        <v>43.8</v>
      </c>
      <c r="S4" s="60">
        <f>(($S$1-N4)/10)*$S$2</f>
        <v>0</v>
      </c>
      <c r="T4" s="61">
        <f>R4+(R4*S4)</f>
        <v>43.8</v>
      </c>
      <c r="U4" s="59">
        <f>I4*K4</f>
        <v>270.1</v>
      </c>
      <c r="V4" s="62" t="e">
        <f>((((I4/J4)*K4)*3)*(U4/4))/10</f>
        <v>#DIV/0!</v>
      </c>
    </row>
    <row r="5" spans="2:22" ht="15" customHeight="1">
      <c r="B5" s="52" t="s">
        <v>54</v>
      </c>
      <c r="C5" s="52" t="s">
        <v>55</v>
      </c>
      <c r="D5" s="52">
        <v>1</v>
      </c>
      <c r="E5" s="52">
        <v>2</v>
      </c>
      <c r="F5" s="52" t="s">
        <v>52</v>
      </c>
      <c r="G5" s="52">
        <v>10</v>
      </c>
      <c r="H5" s="52" t="s">
        <v>53</v>
      </c>
      <c r="I5" s="54">
        <v>85</v>
      </c>
      <c r="J5" s="55"/>
      <c r="K5" s="54">
        <v>4.2</v>
      </c>
      <c r="L5" s="56"/>
      <c r="M5" s="57"/>
      <c r="N5" s="54"/>
      <c r="O5" s="54">
        <v>86</v>
      </c>
      <c r="P5" s="58"/>
      <c r="Q5" s="56">
        <v>600</v>
      </c>
      <c r="R5" s="59">
        <f aca="true" t="shared" si="0" ref="R5:R31">(I5*Q5)/1000</f>
        <v>51</v>
      </c>
      <c r="S5" s="60">
        <f aca="true" t="shared" si="1" ref="S5:S31">(($S$1-N5)/10)*$S$2</f>
        <v>0</v>
      </c>
      <c r="T5" s="61">
        <f aca="true" t="shared" si="2" ref="T5:T31">R5+(R5*S5)</f>
        <v>51</v>
      </c>
      <c r="U5" s="59">
        <f aca="true" t="shared" si="3" ref="U5:U31">I5*K5</f>
        <v>357</v>
      </c>
      <c r="V5" s="62"/>
    </row>
    <row r="6" spans="2:22" ht="15" customHeight="1">
      <c r="B6" s="52" t="s">
        <v>31</v>
      </c>
      <c r="C6" s="52" t="s">
        <v>56</v>
      </c>
      <c r="D6" s="52">
        <v>1</v>
      </c>
      <c r="E6" s="52">
        <v>11</v>
      </c>
      <c r="F6" s="52" t="s">
        <v>52</v>
      </c>
      <c r="G6" s="53">
        <v>11</v>
      </c>
      <c r="H6" s="52" t="s">
        <v>53</v>
      </c>
      <c r="I6" s="54">
        <v>90</v>
      </c>
      <c r="J6" s="55"/>
      <c r="K6" s="54">
        <v>4.9</v>
      </c>
      <c r="L6" s="56"/>
      <c r="M6" s="57"/>
      <c r="N6" s="54">
        <v>80</v>
      </c>
      <c r="O6" s="54">
        <v>101</v>
      </c>
      <c r="P6" s="58"/>
      <c r="Q6" s="56">
        <v>600</v>
      </c>
      <c r="R6" s="59">
        <f t="shared" si="0"/>
        <v>54</v>
      </c>
      <c r="S6" s="60">
        <f t="shared" si="1"/>
        <v>0</v>
      </c>
      <c r="T6" s="61">
        <f t="shared" si="2"/>
        <v>54</v>
      </c>
      <c r="U6" s="59">
        <f t="shared" si="3"/>
        <v>441.00000000000006</v>
      </c>
      <c r="V6" s="62"/>
    </row>
    <row r="7" spans="2:22" ht="15" customHeight="1">
      <c r="B7" s="52" t="s">
        <v>57</v>
      </c>
      <c r="C7" s="52" t="s">
        <v>58</v>
      </c>
      <c r="D7" s="53">
        <v>2</v>
      </c>
      <c r="E7" s="53">
        <v>19</v>
      </c>
      <c r="F7" s="52" t="s">
        <v>52</v>
      </c>
      <c r="G7" s="52">
        <v>12</v>
      </c>
      <c r="H7" s="52" t="s">
        <v>53</v>
      </c>
      <c r="I7" s="54"/>
      <c r="J7" s="55"/>
      <c r="K7" s="54"/>
      <c r="L7" s="56"/>
      <c r="M7" s="57"/>
      <c r="N7" s="54"/>
      <c r="O7" s="54"/>
      <c r="P7" s="58"/>
      <c r="Q7" s="56">
        <v>600</v>
      </c>
      <c r="R7" s="59">
        <f t="shared" si="0"/>
        <v>0</v>
      </c>
      <c r="S7" s="60">
        <f t="shared" si="1"/>
        <v>0</v>
      </c>
      <c r="T7" s="61">
        <f t="shared" si="2"/>
        <v>0</v>
      </c>
      <c r="U7" s="59">
        <f t="shared" si="3"/>
        <v>0</v>
      </c>
      <c r="V7" s="62"/>
    </row>
    <row r="8" spans="2:22" ht="15" customHeight="1">
      <c r="B8" s="52" t="s">
        <v>80</v>
      </c>
      <c r="C8" s="52" t="s">
        <v>81</v>
      </c>
      <c r="D8" s="52">
        <v>3</v>
      </c>
      <c r="E8" s="52">
        <v>44</v>
      </c>
      <c r="F8" s="52" t="s">
        <v>52</v>
      </c>
      <c r="G8" s="63">
        <v>31</v>
      </c>
      <c r="H8" s="52" t="s">
        <v>62</v>
      </c>
      <c r="I8" s="54">
        <v>203</v>
      </c>
      <c r="J8" s="55"/>
      <c r="K8" s="54">
        <v>18.5</v>
      </c>
      <c r="L8" s="56"/>
      <c r="M8" s="57"/>
      <c r="N8" s="54">
        <v>139</v>
      </c>
      <c r="O8" s="54">
        <v>97</v>
      </c>
      <c r="P8" s="58"/>
      <c r="Q8" s="56">
        <v>2400</v>
      </c>
      <c r="R8" s="59">
        <f t="shared" si="0"/>
        <v>487.2</v>
      </c>
      <c r="S8" s="60">
        <f t="shared" si="1"/>
        <v>0</v>
      </c>
      <c r="T8" s="61">
        <f t="shared" si="2"/>
        <v>487.2</v>
      </c>
      <c r="U8" s="59">
        <f t="shared" si="3"/>
        <v>3755.5</v>
      </c>
      <c r="V8" s="62"/>
    </row>
    <row r="9" spans="2:22" ht="15" customHeight="1">
      <c r="B9" s="52" t="s">
        <v>82</v>
      </c>
      <c r="C9" s="52" t="s">
        <v>83</v>
      </c>
      <c r="D9" s="52">
        <v>3</v>
      </c>
      <c r="E9" s="52">
        <v>42</v>
      </c>
      <c r="F9" s="52" t="s">
        <v>52</v>
      </c>
      <c r="G9" s="63">
        <v>32</v>
      </c>
      <c r="H9" s="52" t="s">
        <v>62</v>
      </c>
      <c r="I9" s="54">
        <v>166</v>
      </c>
      <c r="J9" s="55"/>
      <c r="K9" s="54">
        <v>19.2</v>
      </c>
      <c r="L9" s="56"/>
      <c r="M9" s="57"/>
      <c r="N9" s="54">
        <v>135</v>
      </c>
      <c r="O9" s="54">
        <v>104</v>
      </c>
      <c r="P9" s="58"/>
      <c r="Q9" s="56">
        <v>2400</v>
      </c>
      <c r="R9" s="59">
        <f t="shared" si="0"/>
        <v>398.4</v>
      </c>
      <c r="S9" s="60">
        <f t="shared" si="1"/>
        <v>0</v>
      </c>
      <c r="T9" s="61">
        <f t="shared" si="2"/>
        <v>398.4</v>
      </c>
      <c r="U9" s="59">
        <f t="shared" si="3"/>
        <v>3187.2</v>
      </c>
      <c r="V9" s="62"/>
    </row>
    <row r="10" spans="2:22" ht="15" customHeight="1">
      <c r="B10" s="52" t="s">
        <v>70</v>
      </c>
      <c r="C10" s="52" t="s">
        <v>84</v>
      </c>
      <c r="D10" s="52">
        <v>3</v>
      </c>
      <c r="E10" s="52">
        <v>47</v>
      </c>
      <c r="F10" s="52" t="s">
        <v>52</v>
      </c>
      <c r="G10" s="63">
        <v>36</v>
      </c>
      <c r="H10" s="52" t="s">
        <v>62</v>
      </c>
      <c r="I10" s="54">
        <v>215</v>
      </c>
      <c r="J10" s="55"/>
      <c r="K10" s="54">
        <v>21</v>
      </c>
      <c r="L10" s="56"/>
      <c r="M10" s="57"/>
      <c r="N10" s="54">
        <v>125</v>
      </c>
      <c r="O10" s="54">
        <v>113</v>
      </c>
      <c r="P10" s="58"/>
      <c r="Q10" s="56">
        <v>2400</v>
      </c>
      <c r="R10" s="59">
        <f t="shared" si="0"/>
        <v>516</v>
      </c>
      <c r="S10" s="60">
        <f t="shared" si="1"/>
        <v>0</v>
      </c>
      <c r="T10" s="61">
        <f t="shared" si="2"/>
        <v>516</v>
      </c>
      <c r="U10" s="59">
        <f t="shared" si="3"/>
        <v>4515</v>
      </c>
      <c r="V10" s="62"/>
    </row>
    <row r="11" spans="2:22" ht="15" customHeight="1">
      <c r="B11" s="52" t="s">
        <v>27</v>
      </c>
      <c r="C11" s="52" t="s">
        <v>85</v>
      </c>
      <c r="D11" s="52">
        <v>3</v>
      </c>
      <c r="E11" s="52">
        <v>35</v>
      </c>
      <c r="F11" s="52" t="s">
        <v>52</v>
      </c>
      <c r="G11" s="63">
        <v>38</v>
      </c>
      <c r="H11" s="52" t="s">
        <v>62</v>
      </c>
      <c r="I11" s="54">
        <v>271</v>
      </c>
      <c r="J11" s="55"/>
      <c r="K11" s="54">
        <v>21.3</v>
      </c>
      <c r="L11" s="56"/>
      <c r="M11" s="57"/>
      <c r="N11" s="54">
        <v>159</v>
      </c>
      <c r="O11" s="54">
        <v>108</v>
      </c>
      <c r="P11" s="58"/>
      <c r="Q11" s="56">
        <v>2400</v>
      </c>
      <c r="R11" s="59">
        <f t="shared" si="0"/>
        <v>650.4</v>
      </c>
      <c r="S11" s="60">
        <f t="shared" si="1"/>
        <v>0</v>
      </c>
      <c r="T11" s="61">
        <f t="shared" si="2"/>
        <v>650.4</v>
      </c>
      <c r="U11" s="59">
        <f t="shared" si="3"/>
        <v>5772.3</v>
      </c>
      <c r="V11" s="62"/>
    </row>
    <row r="12" spans="2:22" ht="15" customHeight="1">
      <c r="B12" s="52" t="s">
        <v>33</v>
      </c>
      <c r="C12" s="52" t="s">
        <v>86</v>
      </c>
      <c r="D12" s="52">
        <v>3</v>
      </c>
      <c r="E12" s="52">
        <v>43</v>
      </c>
      <c r="F12" s="52" t="s">
        <v>52</v>
      </c>
      <c r="G12" s="63">
        <v>44</v>
      </c>
      <c r="H12" s="52" t="s">
        <v>62</v>
      </c>
      <c r="I12" s="54">
        <v>250</v>
      </c>
      <c r="J12" s="55"/>
      <c r="K12" s="54">
        <v>19.2</v>
      </c>
      <c r="L12" s="56"/>
      <c r="M12" s="57"/>
      <c r="N12" s="54">
        <v>159.4</v>
      </c>
      <c r="O12" s="54">
        <v>98</v>
      </c>
      <c r="P12" s="58"/>
      <c r="Q12" s="56">
        <v>2400</v>
      </c>
      <c r="R12" s="59">
        <f t="shared" si="0"/>
        <v>600</v>
      </c>
      <c r="S12" s="60">
        <f t="shared" si="1"/>
        <v>0</v>
      </c>
      <c r="T12" s="61">
        <f t="shared" si="2"/>
        <v>600</v>
      </c>
      <c r="U12" s="59">
        <f t="shared" si="3"/>
        <v>4800</v>
      </c>
      <c r="V12" s="62"/>
    </row>
    <row r="13" spans="2:22" ht="15" customHeight="1">
      <c r="B13" s="52" t="s">
        <v>175</v>
      </c>
      <c r="C13" s="52" t="s">
        <v>176</v>
      </c>
      <c r="D13" s="52">
        <v>4</v>
      </c>
      <c r="E13" s="52">
        <v>50</v>
      </c>
      <c r="F13" s="52" t="s">
        <v>52</v>
      </c>
      <c r="G13" s="52">
        <v>12</v>
      </c>
      <c r="H13" s="52" t="s">
        <v>53</v>
      </c>
      <c r="I13" s="54"/>
      <c r="J13" s="55"/>
      <c r="K13" s="54"/>
      <c r="L13" s="56"/>
      <c r="M13" s="57"/>
      <c r="N13" s="54"/>
      <c r="O13" s="54"/>
      <c r="P13" s="58"/>
      <c r="Q13" s="56">
        <v>1200</v>
      </c>
      <c r="R13" s="59">
        <f t="shared" si="0"/>
        <v>0</v>
      </c>
      <c r="S13" s="60">
        <f t="shared" si="1"/>
        <v>0</v>
      </c>
      <c r="T13" s="61">
        <f t="shared" si="2"/>
        <v>0</v>
      </c>
      <c r="U13" s="59">
        <f t="shared" si="3"/>
        <v>0</v>
      </c>
      <c r="V13" s="62"/>
    </row>
    <row r="14" spans="2:22" ht="15" customHeight="1">
      <c r="B14" s="52" t="s">
        <v>57</v>
      </c>
      <c r="C14" s="52" t="s">
        <v>114</v>
      </c>
      <c r="D14" s="52">
        <v>4</v>
      </c>
      <c r="E14" s="52">
        <v>54</v>
      </c>
      <c r="F14" s="52" t="s">
        <v>52</v>
      </c>
      <c r="G14" s="52">
        <v>14</v>
      </c>
      <c r="H14" s="52" t="s">
        <v>53</v>
      </c>
      <c r="I14" s="54">
        <v>70</v>
      </c>
      <c r="J14" s="55"/>
      <c r="K14" s="54">
        <v>10.5</v>
      </c>
      <c r="L14" s="56"/>
      <c r="M14" s="57"/>
      <c r="N14" s="54">
        <v>105</v>
      </c>
      <c r="O14" s="54">
        <v>120</v>
      </c>
      <c r="P14" s="58"/>
      <c r="Q14" s="56">
        <v>1200</v>
      </c>
      <c r="R14" s="59">
        <f t="shared" si="0"/>
        <v>84</v>
      </c>
      <c r="S14" s="60">
        <f t="shared" si="1"/>
        <v>0</v>
      </c>
      <c r="T14" s="61">
        <f t="shared" si="2"/>
        <v>84</v>
      </c>
      <c r="U14" s="59">
        <f t="shared" si="3"/>
        <v>735</v>
      </c>
      <c r="V14" s="62"/>
    </row>
    <row r="15" spans="2:22" ht="15" customHeight="1">
      <c r="B15" s="52" t="s">
        <v>116</v>
      </c>
      <c r="C15" s="52" t="s">
        <v>117</v>
      </c>
      <c r="D15" s="52">
        <v>4</v>
      </c>
      <c r="E15" s="52">
        <v>55</v>
      </c>
      <c r="F15" s="52" t="s">
        <v>52</v>
      </c>
      <c r="G15" s="52">
        <v>22</v>
      </c>
      <c r="H15" s="52" t="s">
        <v>118</v>
      </c>
      <c r="I15" s="54">
        <v>134</v>
      </c>
      <c r="J15" s="55"/>
      <c r="K15" s="54">
        <v>10.3</v>
      </c>
      <c r="L15" s="56"/>
      <c r="M15" s="57"/>
      <c r="N15" s="54"/>
      <c r="O15" s="54">
        <v>116</v>
      </c>
      <c r="P15" s="58"/>
      <c r="Q15" s="56">
        <v>1200</v>
      </c>
      <c r="R15" s="59">
        <f t="shared" si="0"/>
        <v>160.8</v>
      </c>
      <c r="S15" s="60">
        <f t="shared" si="1"/>
        <v>0</v>
      </c>
      <c r="T15" s="61">
        <f t="shared" si="2"/>
        <v>160.8</v>
      </c>
      <c r="U15" s="59">
        <f t="shared" si="3"/>
        <v>1380.2</v>
      </c>
      <c r="V15" s="62"/>
    </row>
    <row r="16" spans="2:22" ht="15" customHeight="1">
      <c r="B16" s="52" t="s">
        <v>119</v>
      </c>
      <c r="C16" s="52" t="s">
        <v>120</v>
      </c>
      <c r="D16" s="52">
        <v>4</v>
      </c>
      <c r="E16" s="52">
        <v>59</v>
      </c>
      <c r="F16" s="52" t="s">
        <v>52</v>
      </c>
      <c r="G16" s="52">
        <v>27</v>
      </c>
      <c r="H16" s="53" t="s">
        <v>121</v>
      </c>
      <c r="I16" s="54">
        <v>186</v>
      </c>
      <c r="J16" s="55"/>
      <c r="K16" s="54">
        <v>8.6</v>
      </c>
      <c r="L16" s="56"/>
      <c r="M16" s="57"/>
      <c r="N16" s="54">
        <v>139</v>
      </c>
      <c r="O16" s="54">
        <v>92</v>
      </c>
      <c r="P16" s="58"/>
      <c r="Q16" s="56">
        <v>1200</v>
      </c>
      <c r="R16" s="59">
        <f t="shared" si="0"/>
        <v>223.2</v>
      </c>
      <c r="S16" s="60">
        <f t="shared" si="1"/>
        <v>0</v>
      </c>
      <c r="T16" s="61">
        <f t="shared" si="2"/>
        <v>223.2</v>
      </c>
      <c r="U16" s="59">
        <f t="shared" si="3"/>
        <v>1599.6</v>
      </c>
      <c r="V16" s="62"/>
    </row>
    <row r="17" spans="2:22" ht="15" customHeight="1">
      <c r="B17" s="52" t="s">
        <v>122</v>
      </c>
      <c r="C17" s="52" t="s">
        <v>123</v>
      </c>
      <c r="D17" s="52">
        <v>4</v>
      </c>
      <c r="E17" s="52">
        <v>62</v>
      </c>
      <c r="F17" s="52" t="s">
        <v>52</v>
      </c>
      <c r="G17" s="52">
        <v>27</v>
      </c>
      <c r="H17" s="53" t="s">
        <v>121</v>
      </c>
      <c r="I17" s="54">
        <v>221</v>
      </c>
      <c r="J17" s="55"/>
      <c r="K17" s="54">
        <v>10.1</v>
      </c>
      <c r="L17" s="56"/>
      <c r="M17" s="57"/>
      <c r="N17" s="54">
        <v>124</v>
      </c>
      <c r="O17" s="54">
        <v>114</v>
      </c>
      <c r="P17" s="58"/>
      <c r="Q17" s="56">
        <v>1200</v>
      </c>
      <c r="R17" s="59">
        <f t="shared" si="0"/>
        <v>265.2</v>
      </c>
      <c r="S17" s="60">
        <f t="shared" si="1"/>
        <v>0</v>
      </c>
      <c r="T17" s="61">
        <f t="shared" si="2"/>
        <v>265.2</v>
      </c>
      <c r="U17" s="59">
        <f t="shared" si="3"/>
        <v>2232.1</v>
      </c>
      <c r="V17" s="62"/>
    </row>
    <row r="18" spans="2:22" ht="15" customHeight="1">
      <c r="B18" s="52" t="s">
        <v>74</v>
      </c>
      <c r="C18" s="52" t="s">
        <v>124</v>
      </c>
      <c r="D18" s="52">
        <v>4</v>
      </c>
      <c r="E18" s="52">
        <v>60</v>
      </c>
      <c r="F18" s="52" t="s">
        <v>52</v>
      </c>
      <c r="G18" s="52">
        <v>28</v>
      </c>
      <c r="H18" s="53" t="s">
        <v>121</v>
      </c>
      <c r="I18" s="54">
        <v>167</v>
      </c>
      <c r="J18" s="55"/>
      <c r="K18" s="54">
        <v>10.8</v>
      </c>
      <c r="L18" s="56"/>
      <c r="M18" s="57"/>
      <c r="N18" s="54">
        <v>137.2</v>
      </c>
      <c r="O18" s="54">
        <v>110</v>
      </c>
      <c r="P18" s="58"/>
      <c r="Q18" s="56">
        <v>1200</v>
      </c>
      <c r="R18" s="59">
        <f t="shared" si="0"/>
        <v>200.4</v>
      </c>
      <c r="S18" s="60">
        <f t="shared" si="1"/>
        <v>0</v>
      </c>
      <c r="T18" s="61">
        <f t="shared" si="2"/>
        <v>200.4</v>
      </c>
      <c r="U18" s="59">
        <f t="shared" si="3"/>
        <v>1803.6000000000001</v>
      </c>
      <c r="V18" s="62"/>
    </row>
    <row r="19" spans="2:22" ht="15" customHeight="1">
      <c r="B19" s="52" t="s">
        <v>125</v>
      </c>
      <c r="C19" s="52" t="s">
        <v>126</v>
      </c>
      <c r="D19" s="52">
        <v>4</v>
      </c>
      <c r="E19" s="52">
        <v>61</v>
      </c>
      <c r="F19" s="52" t="s">
        <v>52</v>
      </c>
      <c r="G19" s="52">
        <v>30</v>
      </c>
      <c r="H19" s="53" t="s">
        <v>127</v>
      </c>
      <c r="I19" s="54">
        <v>147</v>
      </c>
      <c r="J19" s="55"/>
      <c r="K19" s="54">
        <v>8.6</v>
      </c>
      <c r="L19" s="56"/>
      <c r="M19" s="57"/>
      <c r="N19" s="54">
        <v>139</v>
      </c>
      <c r="O19" s="54">
        <v>94</v>
      </c>
      <c r="P19" s="58"/>
      <c r="Q19" s="56">
        <v>1200</v>
      </c>
      <c r="R19" s="59">
        <f t="shared" si="0"/>
        <v>176.4</v>
      </c>
      <c r="S19" s="60">
        <f t="shared" si="1"/>
        <v>0</v>
      </c>
      <c r="T19" s="61">
        <f t="shared" si="2"/>
        <v>176.4</v>
      </c>
      <c r="U19" s="59">
        <f t="shared" si="3"/>
        <v>1264.2</v>
      </c>
      <c r="V19" s="62"/>
    </row>
    <row r="20" spans="2:22" ht="15" customHeight="1">
      <c r="B20" s="52" t="s">
        <v>128</v>
      </c>
      <c r="C20" s="52" t="s">
        <v>129</v>
      </c>
      <c r="D20" s="52">
        <v>4</v>
      </c>
      <c r="E20" s="52">
        <v>58</v>
      </c>
      <c r="F20" s="52" t="s">
        <v>52</v>
      </c>
      <c r="G20" s="52">
        <v>31</v>
      </c>
      <c r="H20" s="53" t="s">
        <v>127</v>
      </c>
      <c r="I20" s="54">
        <v>208</v>
      </c>
      <c r="J20" s="55"/>
      <c r="K20" s="54">
        <v>9</v>
      </c>
      <c r="L20" s="56"/>
      <c r="M20" s="57"/>
      <c r="N20" s="54">
        <v>130</v>
      </c>
      <c r="O20" s="54">
        <v>103</v>
      </c>
      <c r="P20" s="58"/>
      <c r="Q20" s="56">
        <v>1200</v>
      </c>
      <c r="R20" s="59">
        <f t="shared" si="0"/>
        <v>249.6</v>
      </c>
      <c r="S20" s="60">
        <f t="shared" si="1"/>
        <v>0</v>
      </c>
      <c r="T20" s="61">
        <f t="shared" si="2"/>
        <v>249.6</v>
      </c>
      <c r="U20" s="59">
        <f t="shared" si="3"/>
        <v>1872</v>
      </c>
      <c r="V20" s="62"/>
    </row>
    <row r="21" spans="2:22" ht="15" customHeight="1">
      <c r="B21" s="52" t="s">
        <v>57</v>
      </c>
      <c r="C21" s="52" t="s">
        <v>130</v>
      </c>
      <c r="D21" s="52">
        <v>4</v>
      </c>
      <c r="E21" s="52">
        <v>53</v>
      </c>
      <c r="F21" s="52" t="s">
        <v>52</v>
      </c>
      <c r="G21" s="52">
        <v>42</v>
      </c>
      <c r="H21" s="52" t="s">
        <v>131</v>
      </c>
      <c r="I21" s="54">
        <v>70</v>
      </c>
      <c r="J21" s="55"/>
      <c r="K21" s="54">
        <v>10.3</v>
      </c>
      <c r="L21" s="56"/>
      <c r="M21" s="57"/>
      <c r="N21" s="54">
        <v>120</v>
      </c>
      <c r="O21" s="54">
        <v>130</v>
      </c>
      <c r="P21" s="58"/>
      <c r="Q21" s="56">
        <v>1200</v>
      </c>
      <c r="R21" s="59">
        <f t="shared" si="0"/>
        <v>84</v>
      </c>
      <c r="S21" s="60">
        <f t="shared" si="1"/>
        <v>0</v>
      </c>
      <c r="T21" s="61">
        <f t="shared" si="2"/>
        <v>84</v>
      </c>
      <c r="U21" s="59">
        <f t="shared" si="3"/>
        <v>721</v>
      </c>
      <c r="V21" s="62"/>
    </row>
    <row r="22" spans="2:22" ht="15" customHeight="1">
      <c r="B22" s="52" t="s">
        <v>132</v>
      </c>
      <c r="C22" s="52" t="s">
        <v>133</v>
      </c>
      <c r="D22" s="52">
        <v>5</v>
      </c>
      <c r="E22" s="52">
        <v>77</v>
      </c>
      <c r="F22" s="52" t="s">
        <v>52</v>
      </c>
      <c r="G22" s="52">
        <v>13</v>
      </c>
      <c r="H22" s="52" t="s">
        <v>53</v>
      </c>
      <c r="I22" s="54">
        <v>134</v>
      </c>
      <c r="J22" s="55"/>
      <c r="K22" s="54">
        <v>9.1</v>
      </c>
      <c r="L22" s="56"/>
      <c r="M22" s="57"/>
      <c r="N22" s="54">
        <v>176.4</v>
      </c>
      <c r="O22" s="54">
        <v>99</v>
      </c>
      <c r="P22" s="58"/>
      <c r="Q22" s="56">
        <v>1200</v>
      </c>
      <c r="R22" s="59">
        <f t="shared" si="0"/>
        <v>160.8</v>
      </c>
      <c r="S22" s="60">
        <f t="shared" si="1"/>
        <v>0</v>
      </c>
      <c r="T22" s="61">
        <f t="shared" si="2"/>
        <v>160.8</v>
      </c>
      <c r="U22" s="59">
        <f t="shared" si="3"/>
        <v>1219.3999999999999</v>
      </c>
      <c r="V22" s="62"/>
    </row>
    <row r="23" spans="2:22" ht="15" customHeight="1">
      <c r="B23" s="52" t="s">
        <v>134</v>
      </c>
      <c r="C23" s="52" t="s">
        <v>135</v>
      </c>
      <c r="D23" s="52">
        <v>5</v>
      </c>
      <c r="E23" s="52">
        <v>78</v>
      </c>
      <c r="F23" s="52" t="s">
        <v>52</v>
      </c>
      <c r="G23" s="52">
        <v>23</v>
      </c>
      <c r="H23" s="52" t="s">
        <v>118</v>
      </c>
      <c r="I23" s="54">
        <v>218</v>
      </c>
      <c r="J23" s="55"/>
      <c r="K23" s="54">
        <v>8.6</v>
      </c>
      <c r="L23" s="56"/>
      <c r="M23" s="57"/>
      <c r="N23" s="54">
        <v>151.8</v>
      </c>
      <c r="O23" s="54">
        <v>93</v>
      </c>
      <c r="P23" s="58"/>
      <c r="Q23" s="56">
        <v>1200</v>
      </c>
      <c r="R23" s="59">
        <f t="shared" si="0"/>
        <v>261.6</v>
      </c>
      <c r="S23" s="60">
        <f t="shared" si="1"/>
        <v>0</v>
      </c>
      <c r="T23" s="61">
        <f t="shared" si="2"/>
        <v>261.6</v>
      </c>
      <c r="U23" s="59">
        <f t="shared" si="3"/>
        <v>1874.8</v>
      </c>
      <c r="V23" s="62"/>
    </row>
    <row r="24" spans="2:22" ht="15" customHeight="1">
      <c r="B24" s="52" t="s">
        <v>97</v>
      </c>
      <c r="C24" s="52" t="s">
        <v>136</v>
      </c>
      <c r="D24" s="52">
        <v>5</v>
      </c>
      <c r="E24" s="52">
        <v>65</v>
      </c>
      <c r="F24" s="52" t="s">
        <v>52</v>
      </c>
      <c r="G24" s="52">
        <v>24</v>
      </c>
      <c r="H24" s="52" t="s">
        <v>118</v>
      </c>
      <c r="I24" s="54">
        <v>111</v>
      </c>
      <c r="J24" s="55"/>
      <c r="K24" s="54">
        <v>9.7</v>
      </c>
      <c r="L24" s="56"/>
      <c r="M24" s="57"/>
      <c r="N24" s="54">
        <v>140</v>
      </c>
      <c r="O24" s="54">
        <v>107</v>
      </c>
      <c r="P24" s="58"/>
      <c r="Q24" s="56">
        <v>1200</v>
      </c>
      <c r="R24" s="59">
        <f t="shared" si="0"/>
        <v>133.2</v>
      </c>
      <c r="S24" s="60">
        <f t="shared" si="1"/>
        <v>0</v>
      </c>
      <c r="T24" s="61">
        <f t="shared" si="2"/>
        <v>133.2</v>
      </c>
      <c r="U24" s="59">
        <f t="shared" si="3"/>
        <v>1076.6999999999998</v>
      </c>
      <c r="V24" s="62"/>
    </row>
    <row r="25" spans="2:22" ht="15" customHeight="1">
      <c r="B25" s="52" t="s">
        <v>137</v>
      </c>
      <c r="C25" s="52" t="s">
        <v>138</v>
      </c>
      <c r="D25" s="52">
        <v>5</v>
      </c>
      <c r="E25" s="52">
        <v>66</v>
      </c>
      <c r="F25" s="52" t="s">
        <v>52</v>
      </c>
      <c r="G25" s="52">
        <v>27</v>
      </c>
      <c r="H25" s="53" t="s">
        <v>121</v>
      </c>
      <c r="I25" s="54">
        <v>230</v>
      </c>
      <c r="J25" s="55"/>
      <c r="K25" s="54">
        <v>9.1</v>
      </c>
      <c r="L25" s="56"/>
      <c r="M25" s="57"/>
      <c r="N25" s="54">
        <v>123</v>
      </c>
      <c r="O25" s="54">
        <v>93</v>
      </c>
      <c r="P25" s="58"/>
      <c r="Q25" s="56">
        <v>1200</v>
      </c>
      <c r="R25" s="59">
        <f t="shared" si="0"/>
        <v>276</v>
      </c>
      <c r="S25" s="60">
        <f t="shared" si="1"/>
        <v>0</v>
      </c>
      <c r="T25" s="61">
        <f t="shared" si="2"/>
        <v>276</v>
      </c>
      <c r="U25" s="59">
        <f t="shared" si="3"/>
        <v>2093</v>
      </c>
      <c r="V25" s="62"/>
    </row>
    <row r="26" spans="2:22" ht="15" customHeight="1">
      <c r="B26" s="52" t="s">
        <v>139</v>
      </c>
      <c r="C26" s="52" t="s">
        <v>140</v>
      </c>
      <c r="D26" s="52">
        <v>5</v>
      </c>
      <c r="E26" s="52">
        <v>68</v>
      </c>
      <c r="F26" s="52" t="s">
        <v>52</v>
      </c>
      <c r="G26" s="52">
        <v>35</v>
      </c>
      <c r="H26" s="53" t="s">
        <v>127</v>
      </c>
      <c r="I26" s="54">
        <v>150</v>
      </c>
      <c r="J26" s="55"/>
      <c r="K26" s="54">
        <v>10</v>
      </c>
      <c r="L26" s="56"/>
      <c r="M26" s="57"/>
      <c r="N26" s="54">
        <v>160.2</v>
      </c>
      <c r="O26" s="54">
        <v>108</v>
      </c>
      <c r="P26" s="58"/>
      <c r="Q26" s="56">
        <v>1200</v>
      </c>
      <c r="R26" s="59">
        <f t="shared" si="0"/>
        <v>180</v>
      </c>
      <c r="S26" s="60">
        <f t="shared" si="1"/>
        <v>0</v>
      </c>
      <c r="T26" s="61">
        <f t="shared" si="2"/>
        <v>180</v>
      </c>
      <c r="U26" s="59">
        <f t="shared" si="3"/>
        <v>1500</v>
      </c>
      <c r="V26" s="62"/>
    </row>
    <row r="27" spans="2:22" ht="15" customHeight="1">
      <c r="B27" s="52" t="s">
        <v>42</v>
      </c>
      <c r="C27" s="52" t="s">
        <v>141</v>
      </c>
      <c r="D27" s="52">
        <v>5</v>
      </c>
      <c r="E27" s="52">
        <v>70</v>
      </c>
      <c r="F27" s="52" t="s">
        <v>52</v>
      </c>
      <c r="G27" s="52">
        <v>36</v>
      </c>
      <c r="H27" s="53" t="s">
        <v>127</v>
      </c>
      <c r="I27" s="54">
        <v>159</v>
      </c>
      <c r="J27" s="55"/>
      <c r="K27" s="54">
        <v>9.4</v>
      </c>
      <c r="L27" s="56"/>
      <c r="M27" s="57"/>
      <c r="N27" s="54">
        <v>152.6</v>
      </c>
      <c r="O27" s="54">
        <v>95</v>
      </c>
      <c r="P27" s="58"/>
      <c r="Q27" s="56">
        <v>1200</v>
      </c>
      <c r="R27" s="59">
        <f t="shared" si="0"/>
        <v>190.8</v>
      </c>
      <c r="S27" s="60">
        <f t="shared" si="1"/>
        <v>0</v>
      </c>
      <c r="T27" s="61">
        <f t="shared" si="2"/>
        <v>190.8</v>
      </c>
      <c r="U27" s="59">
        <f t="shared" si="3"/>
        <v>1494.6000000000001</v>
      </c>
      <c r="V27" s="62"/>
    </row>
    <row r="28" spans="2:22" ht="15" customHeight="1">
      <c r="B28" s="52" t="s">
        <v>142</v>
      </c>
      <c r="C28" s="52" t="s">
        <v>143</v>
      </c>
      <c r="D28" s="52">
        <v>5</v>
      </c>
      <c r="E28" s="52">
        <v>69</v>
      </c>
      <c r="F28" s="52" t="s">
        <v>52</v>
      </c>
      <c r="G28" s="52">
        <v>40</v>
      </c>
      <c r="H28" s="52" t="s">
        <v>131</v>
      </c>
      <c r="I28" s="54">
        <v>51</v>
      </c>
      <c r="J28" s="55"/>
      <c r="K28" s="54">
        <v>8.7</v>
      </c>
      <c r="L28" s="56"/>
      <c r="M28" s="57"/>
      <c r="N28" s="54">
        <v>206.8</v>
      </c>
      <c r="O28" s="54">
        <v>101</v>
      </c>
      <c r="P28" s="58"/>
      <c r="Q28" s="56">
        <v>1200</v>
      </c>
      <c r="R28" s="59">
        <f t="shared" si="0"/>
        <v>61.2</v>
      </c>
      <c r="S28" s="60">
        <f t="shared" si="1"/>
        <v>0</v>
      </c>
      <c r="T28" s="61">
        <f t="shared" si="2"/>
        <v>61.2</v>
      </c>
      <c r="U28" s="59">
        <f t="shared" si="3"/>
        <v>443.7</v>
      </c>
      <c r="V28" s="62"/>
    </row>
    <row r="29" spans="2:22" ht="15" customHeight="1">
      <c r="B29" s="52" t="s">
        <v>144</v>
      </c>
      <c r="C29" s="52" t="s">
        <v>145</v>
      </c>
      <c r="D29" s="52">
        <v>5</v>
      </c>
      <c r="E29" s="52">
        <v>67</v>
      </c>
      <c r="F29" s="52" t="s">
        <v>52</v>
      </c>
      <c r="G29" s="52">
        <v>56</v>
      </c>
      <c r="H29" s="52" t="s">
        <v>146</v>
      </c>
      <c r="I29" s="54">
        <v>197</v>
      </c>
      <c r="J29" s="55"/>
      <c r="K29" s="54">
        <v>10.1</v>
      </c>
      <c r="L29" s="56"/>
      <c r="M29" s="57"/>
      <c r="N29" s="54">
        <v>180.8</v>
      </c>
      <c r="O29" s="54">
        <v>112</v>
      </c>
      <c r="P29" s="58"/>
      <c r="Q29" s="56">
        <v>1200</v>
      </c>
      <c r="R29" s="59">
        <f t="shared" si="0"/>
        <v>236.4</v>
      </c>
      <c r="S29" s="60">
        <f t="shared" si="1"/>
        <v>0</v>
      </c>
      <c r="T29" s="61">
        <f t="shared" si="2"/>
        <v>236.4</v>
      </c>
      <c r="U29" s="59">
        <f t="shared" si="3"/>
        <v>1989.6999999999998</v>
      </c>
      <c r="V29" s="62"/>
    </row>
    <row r="30" spans="2:22" ht="15" customHeight="1">
      <c r="B30" s="64"/>
      <c r="C30" s="64"/>
      <c r="D30" s="64"/>
      <c r="E30" s="64"/>
      <c r="F30" s="64"/>
      <c r="G30" s="64"/>
      <c r="H30" s="64"/>
      <c r="I30" s="54"/>
      <c r="J30" s="55"/>
      <c r="K30" s="54"/>
      <c r="L30" s="56"/>
      <c r="M30" s="57"/>
      <c r="N30" s="54"/>
      <c r="O30" s="54"/>
      <c r="P30" s="58"/>
      <c r="Q30" s="56"/>
      <c r="R30" s="59">
        <f t="shared" si="0"/>
        <v>0</v>
      </c>
      <c r="S30" s="60">
        <f t="shared" si="1"/>
        <v>0</v>
      </c>
      <c r="T30" s="61">
        <f t="shared" si="2"/>
        <v>0</v>
      </c>
      <c r="U30" s="59">
        <f t="shared" si="3"/>
        <v>0</v>
      </c>
      <c r="V30" s="62"/>
    </row>
    <row r="31" spans="2:23" ht="15" customHeight="1">
      <c r="B31" s="64"/>
      <c r="C31" s="64"/>
      <c r="D31" s="64"/>
      <c r="E31" s="64"/>
      <c r="F31" s="64"/>
      <c r="G31" s="64"/>
      <c r="H31" s="64"/>
      <c r="I31" s="54"/>
      <c r="J31" s="55"/>
      <c r="K31" s="54"/>
      <c r="L31" s="65"/>
      <c r="M31" s="57"/>
      <c r="N31" s="54"/>
      <c r="O31" s="54"/>
      <c r="P31" s="58"/>
      <c r="Q31" s="56"/>
      <c r="R31" s="59">
        <f t="shared" si="0"/>
        <v>0</v>
      </c>
      <c r="S31" s="60">
        <f t="shared" si="1"/>
        <v>0</v>
      </c>
      <c r="T31" s="61">
        <f t="shared" si="2"/>
        <v>0</v>
      </c>
      <c r="U31" s="59">
        <f t="shared" si="3"/>
        <v>0</v>
      </c>
      <c r="V31" s="62"/>
      <c r="W31" s="67"/>
    </row>
    <row r="32" spans="2:23" ht="15" customHeight="1">
      <c r="B32" s="68"/>
      <c r="C32" s="68"/>
      <c r="D32" s="68"/>
      <c r="E32" s="68"/>
      <c r="F32" s="68"/>
      <c r="G32" s="68"/>
      <c r="H32" s="68"/>
      <c r="I32" s="69"/>
      <c r="J32" s="70"/>
      <c r="K32" s="69"/>
      <c r="L32" s="65"/>
      <c r="M32" s="71"/>
      <c r="N32" s="69"/>
      <c r="O32" s="69"/>
      <c r="P32" s="71"/>
      <c r="Q32" s="65"/>
      <c r="R32" s="65"/>
      <c r="S32" s="66"/>
      <c r="T32" s="72"/>
      <c r="U32" s="65"/>
      <c r="V32" s="73"/>
      <c r="W32" s="67"/>
    </row>
    <row r="33" spans="2:21" ht="15" customHeight="1">
      <c r="B33" s="74" t="s">
        <v>166</v>
      </c>
      <c r="C33" s="74"/>
      <c r="D33" s="74"/>
      <c r="E33" s="74"/>
      <c r="F33" s="74"/>
      <c r="G33" s="74"/>
      <c r="H33" s="74"/>
      <c r="I33" s="75"/>
      <c r="J33" s="76"/>
      <c r="K33" s="75"/>
      <c r="L33" s="75"/>
      <c r="M33" s="77"/>
      <c r="N33" s="75"/>
      <c r="O33" s="75"/>
      <c r="P33" s="77"/>
      <c r="Q33" s="75"/>
      <c r="R33" s="75"/>
      <c r="S33" s="78"/>
      <c r="T33" s="79"/>
      <c r="U33" s="75"/>
    </row>
    <row r="34" spans="2:21" ht="15" customHeight="1">
      <c r="B34" s="80" t="s">
        <v>167</v>
      </c>
      <c r="C34" s="81"/>
      <c r="D34" s="81"/>
      <c r="E34" s="81"/>
      <c r="F34" s="81"/>
      <c r="G34" s="81"/>
      <c r="H34" s="81"/>
      <c r="I34" s="75"/>
      <c r="J34" s="76"/>
      <c r="K34" s="75"/>
      <c r="L34" s="75"/>
      <c r="M34" s="77"/>
      <c r="N34" s="75"/>
      <c r="O34" s="75"/>
      <c r="P34" s="77"/>
      <c r="Q34" s="75"/>
      <c r="R34" s="75"/>
      <c r="S34" s="78"/>
      <c r="T34" s="79"/>
      <c r="U34" s="75"/>
    </row>
    <row r="35" spans="2:21" ht="15" customHeight="1">
      <c r="B35" s="82" t="s">
        <v>168</v>
      </c>
      <c r="C35" s="83"/>
      <c r="D35" s="83"/>
      <c r="E35" s="83"/>
      <c r="F35" s="83"/>
      <c r="G35" s="83"/>
      <c r="H35" s="83"/>
      <c r="I35" s="75"/>
      <c r="J35" s="76"/>
      <c r="K35" s="75"/>
      <c r="L35" s="75"/>
      <c r="M35" s="77"/>
      <c r="N35" s="75"/>
      <c r="O35" s="75"/>
      <c r="P35" s="77"/>
      <c r="Q35" s="75"/>
      <c r="R35" s="75"/>
      <c r="S35" s="78"/>
      <c r="T35" s="79"/>
      <c r="U35" s="75"/>
    </row>
    <row r="36" spans="2:21" ht="15" customHeight="1">
      <c r="B36" s="84" t="s">
        <v>169</v>
      </c>
      <c r="C36" s="85"/>
      <c r="D36" s="85"/>
      <c r="E36" s="85"/>
      <c r="F36" s="85"/>
      <c r="G36" s="85"/>
      <c r="H36" s="85"/>
      <c r="I36" s="75"/>
      <c r="J36" s="76"/>
      <c r="K36" s="75"/>
      <c r="L36" s="75"/>
      <c r="M36" s="77"/>
      <c r="N36" s="75"/>
      <c r="O36" s="75"/>
      <c r="P36" s="77"/>
      <c r="Q36" s="75"/>
      <c r="R36" s="75"/>
      <c r="S36" s="78"/>
      <c r="T36" s="79"/>
      <c r="U36" s="75"/>
    </row>
    <row r="37" spans="2:21" ht="15" customHeight="1">
      <c r="B37" s="75"/>
      <c r="C37" s="75"/>
      <c r="D37" s="75"/>
      <c r="E37" s="75"/>
      <c r="F37" s="75"/>
      <c r="G37" s="75"/>
      <c r="H37" s="75"/>
      <c r="I37" s="75"/>
      <c r="J37" s="76"/>
      <c r="K37" s="75"/>
      <c r="L37" s="75"/>
      <c r="M37" s="77"/>
      <c r="N37" s="75"/>
      <c r="O37" s="75"/>
      <c r="P37" s="77"/>
      <c r="Q37" s="75"/>
      <c r="R37" s="75"/>
      <c r="S37" s="78"/>
      <c r="T37" s="79"/>
      <c r="U37" s="75"/>
    </row>
    <row r="38" spans="2:22" ht="15" customHeight="1">
      <c r="B38" s="98" t="s">
        <v>170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</row>
    <row r="39" spans="2:22" ht="26.25" customHeight="1">
      <c r="B39" s="99" t="s">
        <v>171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1"/>
    </row>
    <row r="40" spans="2:22" ht="15" customHeight="1">
      <c r="B40" s="102" t="s">
        <v>172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</row>
    <row r="41" spans="2:22" ht="15" customHeight="1">
      <c r="B41" s="102" t="s">
        <v>173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</row>
    <row r="42" spans="2:22" ht="15" customHeight="1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</row>
  </sheetData>
  <sheetProtection/>
  <mergeCells count="5">
    <mergeCell ref="B38:V38"/>
    <mergeCell ref="B39:V39"/>
    <mergeCell ref="B40:V40"/>
    <mergeCell ref="B41:V41"/>
    <mergeCell ref="B42:V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Riverside Runners,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Fedorko</dc:creator>
  <cp:keywords/>
  <dc:description/>
  <cp:lastModifiedBy>Jeff Fedorko</cp:lastModifiedBy>
  <dcterms:created xsi:type="dcterms:W3CDTF">2011-03-27T18:00:11Z</dcterms:created>
  <dcterms:modified xsi:type="dcterms:W3CDTF">2011-03-28T22:07:44Z</dcterms:modified>
  <cp:category/>
  <cp:version/>
  <cp:contentType/>
  <cp:contentStatus/>
</cp:coreProperties>
</file>